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\"/>
    </mc:Choice>
  </mc:AlternateContent>
  <xr:revisionPtr revIDLastSave="0" documentId="8_{2634759F-E8C2-4BA2-88F7-5C99078B9708}" xr6:coauthVersionLast="47" xr6:coauthVersionMax="47" xr10:uidLastSave="{00000000-0000-0000-0000-000000000000}"/>
  <bookViews>
    <workbookView xWindow="11424" yWindow="0" windowWidth="11712" windowHeight="12336" xr2:uid="{7644B921-BB8E-4945-B664-826CAE2D108B}"/>
  </bookViews>
  <sheets>
    <sheet name="Data Manipulasi" sheetId="1" r:id="rId1"/>
  </sheets>
  <definedNames>
    <definedName name="_xlchart.v1.0" hidden="1">'Data Manipulasi'!$AJ$3:$AJ$107</definedName>
    <definedName name="_xlchart.v1.1" hidden="1">'Data Manipulasi'!$AJ$3:$AJ$107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43" i="1" l="1"/>
  <c r="Z20" i="1"/>
  <c r="Z41" i="1" a="1"/>
  <c r="Z41" i="1" s="1"/>
  <c r="Z14" i="1" a="1"/>
  <c r="Z14" i="1" s="1"/>
  <c r="Z39" i="1" a="1"/>
  <c r="Z39" i="1"/>
  <c r="Z12" i="1" a="1"/>
  <c r="Z12" i="1" s="1"/>
  <c r="AB28" i="1"/>
  <c r="AG3" i="1"/>
  <c r="Z34" i="1" a="1"/>
  <c r="Z34" i="1" s="1"/>
  <c r="Z7" i="1" a="1"/>
  <c r="Z7" i="1" s="1"/>
  <c r="AE3" i="1" a="1"/>
  <c r="AE3" i="1" s="1"/>
  <c r="Z3" i="1" a="1"/>
  <c r="Z3" i="1" s="1"/>
  <c r="F3" i="1"/>
  <c r="F4" i="1"/>
  <c r="Q110" i="1"/>
  <c r="P110" i="1"/>
  <c r="O110" i="1"/>
  <c r="N110" i="1"/>
  <c r="M110" i="1"/>
  <c r="K110" i="1"/>
  <c r="J110" i="1"/>
  <c r="I110" i="1"/>
  <c r="H110" i="1"/>
  <c r="G110" i="1"/>
  <c r="F106" i="1"/>
  <c r="F105" i="1"/>
  <c r="F104" i="1"/>
  <c r="F103" i="1"/>
  <c r="F100" i="1"/>
  <c r="F98" i="1"/>
  <c r="F97" i="1"/>
  <c r="F96" i="1"/>
  <c r="F95" i="1"/>
  <c r="F92" i="1"/>
  <c r="F90" i="1"/>
  <c r="F89" i="1"/>
  <c r="F88" i="1"/>
  <c r="F87" i="1"/>
  <c r="F84" i="1"/>
  <c r="F82" i="1"/>
  <c r="F81" i="1"/>
  <c r="F80" i="1"/>
  <c r="F79" i="1"/>
  <c r="F76" i="1"/>
  <c r="F74" i="1"/>
  <c r="F73" i="1"/>
  <c r="F72" i="1"/>
  <c r="F71" i="1"/>
  <c r="F68" i="1"/>
  <c r="F66" i="1"/>
  <c r="F65" i="1"/>
  <c r="F64" i="1"/>
  <c r="F63" i="1"/>
  <c r="F60" i="1"/>
  <c r="F58" i="1"/>
  <c r="F57" i="1"/>
  <c r="F56" i="1"/>
  <c r="F55" i="1"/>
  <c r="F53" i="1"/>
  <c r="F52" i="1"/>
  <c r="F50" i="1"/>
  <c r="F49" i="1"/>
  <c r="F48" i="1"/>
  <c r="F47" i="1"/>
  <c r="F45" i="1"/>
  <c r="F44" i="1"/>
  <c r="F42" i="1"/>
  <c r="F41" i="1"/>
  <c r="F40" i="1"/>
  <c r="F39" i="1"/>
  <c r="F37" i="1"/>
  <c r="F36" i="1"/>
  <c r="F34" i="1"/>
  <c r="F33" i="1"/>
  <c r="F32" i="1"/>
  <c r="F31" i="1"/>
  <c r="F29" i="1"/>
  <c r="F28" i="1"/>
  <c r="F26" i="1"/>
  <c r="F25" i="1"/>
  <c r="F24" i="1"/>
  <c r="F23" i="1"/>
  <c r="F21" i="1"/>
  <c r="F20" i="1"/>
  <c r="F18" i="1"/>
  <c r="F17" i="1"/>
  <c r="F16" i="1"/>
  <c r="F15" i="1"/>
  <c r="F13" i="1"/>
  <c r="F12" i="1"/>
  <c r="F10" i="1"/>
  <c r="F9" i="1"/>
  <c r="F8" i="1"/>
  <c r="F7" i="1"/>
  <c r="F5" i="1"/>
  <c r="F6" i="1"/>
  <c r="F11" i="1"/>
  <c r="F14" i="1"/>
  <c r="F19" i="1"/>
  <c r="F22" i="1"/>
  <c r="F27" i="1"/>
  <c r="F30" i="1"/>
  <c r="F35" i="1"/>
  <c r="F38" i="1"/>
  <c r="F43" i="1"/>
  <c r="F46" i="1"/>
  <c r="F51" i="1"/>
  <c r="F54" i="1"/>
  <c r="F59" i="1"/>
  <c r="F61" i="1"/>
  <c r="F62" i="1"/>
  <c r="F67" i="1"/>
  <c r="F69" i="1"/>
  <c r="F70" i="1"/>
  <c r="F75" i="1"/>
  <c r="F77" i="1"/>
  <c r="F78" i="1"/>
  <c r="F83" i="1"/>
  <c r="F85" i="1"/>
  <c r="F86" i="1"/>
  <c r="F91" i="1"/>
  <c r="F93" i="1"/>
  <c r="F94" i="1"/>
  <c r="F99" i="1"/>
  <c r="F101" i="1"/>
  <c r="F102" i="1"/>
  <c r="F107" i="1"/>
  <c r="W102" i="1" l="1"/>
  <c r="W101" i="1"/>
  <c r="W94" i="1"/>
  <c r="W93" i="1"/>
  <c r="W92" i="1"/>
  <c r="W86" i="1"/>
  <c r="W85" i="1"/>
  <c r="W84" i="1"/>
  <c r="W78" i="1"/>
  <c r="W77" i="1"/>
  <c r="W76" i="1"/>
  <c r="W70" i="1"/>
  <c r="W69" i="1"/>
  <c r="W68" i="1"/>
  <c r="W67" i="1"/>
  <c r="W66" i="1"/>
  <c r="W61" i="1"/>
  <c r="W60" i="1"/>
  <c r="W59" i="1"/>
  <c r="W58" i="1"/>
  <c r="W57" i="1"/>
  <c r="W54" i="1"/>
  <c r="W53" i="1"/>
  <c r="W52" i="1"/>
  <c r="W51" i="1"/>
  <c r="W50" i="1"/>
  <c r="W49" i="1"/>
  <c r="W38" i="1"/>
  <c r="W30" i="1"/>
  <c r="W22" i="1"/>
  <c r="W13" i="1"/>
  <c r="W12" i="1"/>
  <c r="W6" i="1"/>
  <c r="W5" i="1"/>
  <c r="W4" i="1"/>
  <c r="V107" i="1"/>
  <c r="V106" i="1"/>
  <c r="V105" i="1"/>
  <c r="V104" i="1"/>
  <c r="V100" i="1"/>
  <c r="V99" i="1"/>
  <c r="V98" i="1"/>
  <c r="V97" i="1"/>
  <c r="V96" i="1"/>
  <c r="V95" i="1"/>
  <c r="V94" i="1"/>
  <c r="V92" i="1"/>
  <c r="V91" i="1"/>
  <c r="V90" i="1"/>
  <c r="V89" i="1"/>
  <c r="V88" i="1"/>
  <c r="V87" i="1"/>
  <c r="V85" i="1"/>
  <c r="V84" i="1"/>
  <c r="V83" i="1"/>
  <c r="V82" i="1"/>
  <c r="V81" i="1"/>
  <c r="V79" i="1"/>
  <c r="V78" i="1"/>
  <c r="V77" i="1"/>
  <c r="V76" i="1"/>
  <c r="V74" i="1"/>
  <c r="V73" i="1"/>
  <c r="V72" i="1"/>
  <c r="V70" i="1"/>
  <c r="V69" i="1"/>
  <c r="V68" i="1"/>
  <c r="V67" i="1"/>
  <c r="V66" i="1"/>
  <c r="V65" i="1"/>
  <c r="V64" i="1"/>
  <c r="V63" i="1"/>
  <c r="V62" i="1"/>
  <c r="V58" i="1"/>
  <c r="V57" i="1"/>
  <c r="V56" i="1"/>
  <c r="V55" i="1"/>
  <c r="V54" i="1"/>
  <c r="V53" i="1"/>
  <c r="V52" i="1"/>
  <c r="V51" i="1"/>
  <c r="V50" i="1"/>
  <c r="V48" i="1"/>
  <c r="V47" i="1"/>
  <c r="V46" i="1"/>
  <c r="V44" i="1"/>
  <c r="V42" i="1"/>
  <c r="V41" i="1"/>
  <c r="V39" i="1"/>
  <c r="V38" i="1"/>
  <c r="V37" i="1"/>
  <c r="V36" i="1"/>
  <c r="V34" i="1"/>
  <c r="V33" i="1"/>
  <c r="V31" i="1"/>
  <c r="V30" i="1"/>
  <c r="V28" i="1"/>
  <c r="V27" i="1"/>
  <c r="V26" i="1"/>
  <c r="V25" i="1"/>
  <c r="V23" i="1"/>
  <c r="V22" i="1"/>
  <c r="V21" i="1"/>
  <c r="V20" i="1"/>
  <c r="V19" i="1"/>
  <c r="V18" i="1"/>
  <c r="V17" i="1"/>
  <c r="V16" i="1"/>
  <c r="V15" i="1"/>
  <c r="V14" i="1"/>
  <c r="V12" i="1"/>
  <c r="V11" i="1"/>
  <c r="V10" i="1"/>
  <c r="V6" i="1"/>
  <c r="V5" i="1"/>
  <c r="V4" i="1"/>
  <c r="V3" i="1"/>
  <c r="R107" i="1"/>
  <c r="R106" i="1"/>
  <c r="R105" i="1"/>
  <c r="R104" i="1"/>
  <c r="R103" i="1"/>
  <c r="R102" i="1"/>
  <c r="R101" i="1"/>
  <c r="R100" i="1"/>
  <c r="R99" i="1"/>
  <c r="R98" i="1"/>
  <c r="R97" i="1"/>
  <c r="R96" i="1"/>
  <c r="R95" i="1"/>
  <c r="R94" i="1"/>
  <c r="R93" i="1"/>
  <c r="R92" i="1"/>
  <c r="R91" i="1"/>
  <c r="R90" i="1"/>
  <c r="R89" i="1"/>
  <c r="R88" i="1"/>
  <c r="R87" i="1"/>
  <c r="R86" i="1"/>
  <c r="R85" i="1"/>
  <c r="R84" i="1"/>
  <c r="R83" i="1"/>
  <c r="R82" i="1"/>
  <c r="R81" i="1"/>
  <c r="R80" i="1"/>
  <c r="R79" i="1"/>
  <c r="R78" i="1"/>
  <c r="R77" i="1"/>
  <c r="R76" i="1"/>
  <c r="R75" i="1"/>
  <c r="R74" i="1"/>
  <c r="R73" i="1"/>
  <c r="R72" i="1"/>
  <c r="R71" i="1"/>
  <c r="R70" i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R3" i="1"/>
  <c r="L107" i="1"/>
  <c r="W107" i="1" s="1"/>
  <c r="L106" i="1"/>
  <c r="W106" i="1" s="1"/>
  <c r="L105" i="1"/>
  <c r="W105" i="1" s="1"/>
  <c r="L104" i="1"/>
  <c r="W104" i="1" s="1"/>
  <c r="L103" i="1"/>
  <c r="W103" i="1" s="1"/>
  <c r="L102" i="1"/>
  <c r="L101" i="1"/>
  <c r="L100" i="1"/>
  <c r="W100" i="1" s="1"/>
  <c r="L99" i="1"/>
  <c r="W99" i="1" s="1"/>
  <c r="L98" i="1"/>
  <c r="W98" i="1" s="1"/>
  <c r="L97" i="1"/>
  <c r="W97" i="1" s="1"/>
  <c r="L96" i="1"/>
  <c r="W96" i="1" s="1"/>
  <c r="L95" i="1"/>
  <c r="W95" i="1" s="1"/>
  <c r="L94" i="1"/>
  <c r="L93" i="1"/>
  <c r="L92" i="1"/>
  <c r="L91" i="1"/>
  <c r="W91" i="1" s="1"/>
  <c r="L90" i="1"/>
  <c r="W90" i="1" s="1"/>
  <c r="L89" i="1"/>
  <c r="W89" i="1" s="1"/>
  <c r="L88" i="1"/>
  <c r="W88" i="1" s="1"/>
  <c r="L87" i="1"/>
  <c r="W87" i="1" s="1"/>
  <c r="L86" i="1"/>
  <c r="L85" i="1"/>
  <c r="L84" i="1"/>
  <c r="L83" i="1"/>
  <c r="W83" i="1" s="1"/>
  <c r="L82" i="1"/>
  <c r="W82" i="1" s="1"/>
  <c r="L81" i="1"/>
  <c r="W81" i="1" s="1"/>
  <c r="L80" i="1"/>
  <c r="W80" i="1" s="1"/>
  <c r="L79" i="1"/>
  <c r="W79" i="1" s="1"/>
  <c r="L78" i="1"/>
  <c r="L77" i="1"/>
  <c r="L76" i="1"/>
  <c r="L75" i="1"/>
  <c r="W75" i="1" s="1"/>
  <c r="L74" i="1"/>
  <c r="W74" i="1" s="1"/>
  <c r="L73" i="1"/>
  <c r="W73" i="1" s="1"/>
  <c r="L72" i="1"/>
  <c r="W72" i="1" s="1"/>
  <c r="L71" i="1"/>
  <c r="W71" i="1" s="1"/>
  <c r="L70" i="1"/>
  <c r="L69" i="1"/>
  <c r="L68" i="1"/>
  <c r="L67" i="1"/>
  <c r="L66" i="1"/>
  <c r="L65" i="1"/>
  <c r="W65" i="1" s="1"/>
  <c r="L64" i="1"/>
  <c r="W64" i="1" s="1"/>
  <c r="L63" i="1"/>
  <c r="W63" i="1" s="1"/>
  <c r="L62" i="1"/>
  <c r="W62" i="1" s="1"/>
  <c r="L61" i="1"/>
  <c r="L60" i="1"/>
  <c r="L59" i="1"/>
  <c r="L58" i="1"/>
  <c r="L57" i="1"/>
  <c r="L56" i="1"/>
  <c r="W56" i="1" s="1"/>
  <c r="L55" i="1"/>
  <c r="W55" i="1" s="1"/>
  <c r="L54" i="1"/>
  <c r="L53" i="1"/>
  <c r="L52" i="1"/>
  <c r="L51" i="1"/>
  <c r="L50" i="1"/>
  <c r="L49" i="1"/>
  <c r="L48" i="1"/>
  <c r="W48" i="1" s="1"/>
  <c r="L47" i="1"/>
  <c r="W47" i="1" s="1"/>
  <c r="L46" i="1"/>
  <c r="W46" i="1" s="1"/>
  <c r="L45" i="1"/>
  <c r="L44" i="1"/>
  <c r="W44" i="1" s="1"/>
  <c r="L43" i="1"/>
  <c r="W43" i="1" s="1"/>
  <c r="L42" i="1"/>
  <c r="W42" i="1" s="1"/>
  <c r="L41" i="1"/>
  <c r="W41" i="1" s="1"/>
  <c r="L40" i="1"/>
  <c r="W40" i="1" s="1"/>
  <c r="L39" i="1"/>
  <c r="W39" i="1" s="1"/>
  <c r="L38" i="1"/>
  <c r="L37" i="1"/>
  <c r="W37" i="1" s="1"/>
  <c r="L36" i="1"/>
  <c r="W36" i="1" s="1"/>
  <c r="L35" i="1"/>
  <c r="W35" i="1" s="1"/>
  <c r="L34" i="1"/>
  <c r="W34" i="1" s="1"/>
  <c r="L33" i="1"/>
  <c r="W33" i="1" s="1"/>
  <c r="L32" i="1"/>
  <c r="W32" i="1" s="1"/>
  <c r="L31" i="1"/>
  <c r="W31" i="1" s="1"/>
  <c r="L30" i="1"/>
  <c r="L29" i="1"/>
  <c r="W29" i="1" s="1"/>
  <c r="L28" i="1"/>
  <c r="W28" i="1" s="1"/>
  <c r="L27" i="1"/>
  <c r="W27" i="1" s="1"/>
  <c r="L26" i="1"/>
  <c r="W26" i="1" s="1"/>
  <c r="L25" i="1"/>
  <c r="W25" i="1" s="1"/>
  <c r="L24" i="1"/>
  <c r="W24" i="1" s="1"/>
  <c r="L23" i="1"/>
  <c r="W23" i="1" s="1"/>
  <c r="L22" i="1"/>
  <c r="L21" i="1"/>
  <c r="W21" i="1" s="1"/>
  <c r="L20" i="1"/>
  <c r="W20" i="1" s="1"/>
  <c r="L19" i="1"/>
  <c r="W19" i="1" s="1"/>
  <c r="L18" i="1"/>
  <c r="W18" i="1" s="1"/>
  <c r="L17" i="1"/>
  <c r="W17" i="1" s="1"/>
  <c r="L16" i="1"/>
  <c r="W16" i="1" s="1"/>
  <c r="L15" i="1"/>
  <c r="W15" i="1" s="1"/>
  <c r="L14" i="1"/>
  <c r="W14" i="1" s="1"/>
  <c r="L13" i="1"/>
  <c r="L12" i="1"/>
  <c r="L11" i="1"/>
  <c r="W11" i="1" s="1"/>
  <c r="L10" i="1"/>
  <c r="W10" i="1" s="1"/>
  <c r="L9" i="1"/>
  <c r="W9" i="1" s="1"/>
  <c r="L8" i="1"/>
  <c r="W8" i="1" s="1"/>
  <c r="L7" i="1"/>
  <c r="W7" i="1" s="1"/>
  <c r="L6" i="1"/>
  <c r="L5" i="1"/>
  <c r="L4" i="1"/>
  <c r="L3" i="1"/>
  <c r="W3" i="1" s="1"/>
  <c r="V103" i="1"/>
  <c r="V102" i="1"/>
  <c r="V101" i="1"/>
  <c r="V93" i="1"/>
  <c r="V86" i="1"/>
  <c r="V80" i="1"/>
  <c r="V75" i="1"/>
  <c r="V71" i="1"/>
  <c r="V61" i="1"/>
  <c r="V60" i="1"/>
  <c r="V59" i="1"/>
  <c r="V49" i="1"/>
  <c r="V45" i="1"/>
  <c r="V43" i="1"/>
  <c r="V40" i="1"/>
  <c r="V35" i="1"/>
  <c r="V32" i="1"/>
  <c r="V29" i="1"/>
  <c r="V24" i="1"/>
  <c r="V13" i="1"/>
  <c r="V9" i="1"/>
  <c r="V8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5" i="1"/>
  <c r="A4" i="1"/>
  <c r="N108" i="1" l="1"/>
  <c r="J108" i="1"/>
  <c r="Q108" i="1"/>
  <c r="M108" i="1"/>
  <c r="D108" i="1"/>
  <c r="D110" i="1" s="1"/>
  <c r="O108" i="1"/>
  <c r="P108" i="1"/>
  <c r="K108" i="1"/>
  <c r="G108" i="1"/>
  <c r="H108" i="1"/>
  <c r="I108" i="1"/>
  <c r="W45" i="1"/>
  <c r="C108" i="1"/>
  <c r="C110" i="1" s="1"/>
  <c r="E108" i="1"/>
  <c r="E110" i="1" s="1"/>
  <c r="V7" i="1"/>
  <c r="B108" i="1"/>
  <c r="B110" i="1" s="1"/>
  <c r="Z16" i="1" l="1" a="1"/>
  <c r="Z16" i="1" s="1"/>
  <c r="AI101" i="1" l="1"/>
  <c r="AJ101" i="1" s="1"/>
  <c r="AP101" i="1" s="1"/>
  <c r="AI93" i="1"/>
  <c r="AJ93" i="1" s="1"/>
  <c r="AP93" i="1" s="1"/>
  <c r="AI85" i="1"/>
  <c r="AJ85" i="1" s="1"/>
  <c r="AP85" i="1" s="1"/>
  <c r="AI77" i="1"/>
  <c r="AJ77" i="1" s="1"/>
  <c r="AP77" i="1" s="1"/>
  <c r="AI69" i="1"/>
  <c r="AJ69" i="1" s="1"/>
  <c r="AP69" i="1" s="1"/>
  <c r="AI61" i="1"/>
  <c r="AJ61" i="1" s="1"/>
  <c r="AP61" i="1" s="1"/>
  <c r="AI53" i="1"/>
  <c r="AJ53" i="1" s="1"/>
  <c r="AP53" i="1" s="1"/>
  <c r="AI45" i="1"/>
  <c r="AJ45" i="1" s="1"/>
  <c r="AP45" i="1" s="1"/>
  <c r="AI37" i="1"/>
  <c r="AJ37" i="1" s="1"/>
  <c r="AP37" i="1" s="1"/>
  <c r="AI29" i="1"/>
  <c r="AJ29" i="1" s="1"/>
  <c r="AP29" i="1" s="1"/>
  <c r="AI21" i="1"/>
  <c r="AJ21" i="1" s="1"/>
  <c r="AP21" i="1" s="1"/>
  <c r="AI13" i="1"/>
  <c r="AJ13" i="1" s="1"/>
  <c r="AP13" i="1" s="1"/>
  <c r="AI5" i="1"/>
  <c r="AJ5" i="1" s="1"/>
  <c r="AP5" i="1" s="1"/>
  <c r="AI100" i="1"/>
  <c r="AJ100" i="1" s="1"/>
  <c r="AP100" i="1" s="1"/>
  <c r="AI92" i="1"/>
  <c r="AJ92" i="1" s="1"/>
  <c r="AP92" i="1" s="1"/>
  <c r="AI84" i="1"/>
  <c r="AJ84" i="1" s="1"/>
  <c r="AP84" i="1" s="1"/>
  <c r="AI76" i="1"/>
  <c r="AJ76" i="1" s="1"/>
  <c r="AP76" i="1" s="1"/>
  <c r="AI68" i="1"/>
  <c r="AJ68" i="1" s="1"/>
  <c r="AP68" i="1" s="1"/>
  <c r="AI60" i="1"/>
  <c r="AJ60" i="1" s="1"/>
  <c r="AP60" i="1" s="1"/>
  <c r="AI52" i="1"/>
  <c r="AJ52" i="1" s="1"/>
  <c r="AP52" i="1" s="1"/>
  <c r="AI44" i="1"/>
  <c r="AJ44" i="1" s="1"/>
  <c r="AP44" i="1" s="1"/>
  <c r="AI36" i="1"/>
  <c r="AJ36" i="1" s="1"/>
  <c r="AP36" i="1" s="1"/>
  <c r="AI28" i="1"/>
  <c r="AJ28" i="1" s="1"/>
  <c r="AP28" i="1" s="1"/>
  <c r="AI20" i="1"/>
  <c r="AJ20" i="1" s="1"/>
  <c r="AP20" i="1" s="1"/>
  <c r="AI12" i="1"/>
  <c r="AJ12" i="1" s="1"/>
  <c r="AP12" i="1" s="1"/>
  <c r="AI4" i="1"/>
  <c r="AJ4" i="1" s="1"/>
  <c r="AP4" i="1" s="1"/>
  <c r="AI95" i="1"/>
  <c r="AJ95" i="1" s="1"/>
  <c r="AP95" i="1" s="1"/>
  <c r="AI79" i="1"/>
  <c r="AJ79" i="1" s="1"/>
  <c r="AP79" i="1" s="1"/>
  <c r="AI63" i="1"/>
  <c r="AJ63" i="1" s="1"/>
  <c r="AP63" i="1" s="1"/>
  <c r="AI39" i="1"/>
  <c r="AJ39" i="1" s="1"/>
  <c r="AP39" i="1" s="1"/>
  <c r="AI23" i="1"/>
  <c r="AJ23" i="1" s="1"/>
  <c r="AP23" i="1" s="1"/>
  <c r="AI7" i="1"/>
  <c r="AJ7" i="1" s="1"/>
  <c r="AP7" i="1" s="1"/>
  <c r="AI107" i="1"/>
  <c r="AJ107" i="1" s="1"/>
  <c r="AP107" i="1" s="1"/>
  <c r="AI99" i="1"/>
  <c r="AJ99" i="1" s="1"/>
  <c r="AP99" i="1" s="1"/>
  <c r="AI91" i="1"/>
  <c r="AJ91" i="1" s="1"/>
  <c r="AP91" i="1" s="1"/>
  <c r="AI83" i="1"/>
  <c r="AJ83" i="1" s="1"/>
  <c r="AP83" i="1" s="1"/>
  <c r="AI75" i="1"/>
  <c r="AJ75" i="1" s="1"/>
  <c r="AP75" i="1" s="1"/>
  <c r="AI67" i="1"/>
  <c r="AJ67" i="1" s="1"/>
  <c r="AP67" i="1" s="1"/>
  <c r="AI59" i="1"/>
  <c r="AJ59" i="1" s="1"/>
  <c r="AP59" i="1" s="1"/>
  <c r="AI51" i="1"/>
  <c r="AJ51" i="1" s="1"/>
  <c r="AP51" i="1" s="1"/>
  <c r="AI43" i="1"/>
  <c r="AJ43" i="1" s="1"/>
  <c r="AP43" i="1" s="1"/>
  <c r="AI35" i="1"/>
  <c r="AJ35" i="1" s="1"/>
  <c r="AP35" i="1" s="1"/>
  <c r="AI27" i="1"/>
  <c r="AJ27" i="1" s="1"/>
  <c r="AP27" i="1" s="1"/>
  <c r="AI19" i="1"/>
  <c r="AJ19" i="1" s="1"/>
  <c r="AP19" i="1" s="1"/>
  <c r="AI11" i="1"/>
  <c r="AJ11" i="1" s="1"/>
  <c r="AP11" i="1" s="1"/>
  <c r="AI3" i="1"/>
  <c r="AI97" i="1"/>
  <c r="AJ97" i="1" s="1"/>
  <c r="AP97" i="1" s="1"/>
  <c r="AI81" i="1"/>
  <c r="AJ81" i="1" s="1"/>
  <c r="AP81" i="1" s="1"/>
  <c r="AI65" i="1"/>
  <c r="AJ65" i="1" s="1"/>
  <c r="AP65" i="1" s="1"/>
  <c r="AI49" i="1"/>
  <c r="AJ49" i="1" s="1"/>
  <c r="AP49" i="1" s="1"/>
  <c r="AI33" i="1"/>
  <c r="AJ33" i="1" s="1"/>
  <c r="AP33" i="1" s="1"/>
  <c r="AI17" i="1"/>
  <c r="AJ17" i="1" s="1"/>
  <c r="AP17" i="1" s="1"/>
  <c r="AI103" i="1"/>
  <c r="AJ103" i="1" s="1"/>
  <c r="AP103" i="1" s="1"/>
  <c r="AI87" i="1"/>
  <c r="AJ87" i="1" s="1"/>
  <c r="AP87" i="1" s="1"/>
  <c r="AI71" i="1"/>
  <c r="AJ71" i="1" s="1"/>
  <c r="AP71" i="1" s="1"/>
  <c r="AI55" i="1"/>
  <c r="AJ55" i="1" s="1"/>
  <c r="AP55" i="1" s="1"/>
  <c r="AI47" i="1"/>
  <c r="AJ47" i="1" s="1"/>
  <c r="AP47" i="1" s="1"/>
  <c r="AI31" i="1"/>
  <c r="AJ31" i="1" s="1"/>
  <c r="AP31" i="1" s="1"/>
  <c r="AI15" i="1"/>
  <c r="AJ15" i="1" s="1"/>
  <c r="AP15" i="1" s="1"/>
  <c r="AI106" i="1"/>
  <c r="AJ106" i="1" s="1"/>
  <c r="AP106" i="1" s="1"/>
  <c r="AI98" i="1"/>
  <c r="AJ98" i="1" s="1"/>
  <c r="AP98" i="1" s="1"/>
  <c r="AI90" i="1"/>
  <c r="AJ90" i="1" s="1"/>
  <c r="AP90" i="1" s="1"/>
  <c r="AI82" i="1"/>
  <c r="AJ82" i="1" s="1"/>
  <c r="AP82" i="1" s="1"/>
  <c r="AI74" i="1"/>
  <c r="AJ74" i="1" s="1"/>
  <c r="AP74" i="1" s="1"/>
  <c r="AI66" i="1"/>
  <c r="AJ66" i="1" s="1"/>
  <c r="AP66" i="1" s="1"/>
  <c r="AI58" i="1"/>
  <c r="AJ58" i="1" s="1"/>
  <c r="AP58" i="1" s="1"/>
  <c r="AI50" i="1"/>
  <c r="AJ50" i="1" s="1"/>
  <c r="AP50" i="1" s="1"/>
  <c r="AI42" i="1"/>
  <c r="AJ42" i="1" s="1"/>
  <c r="AP42" i="1" s="1"/>
  <c r="AI34" i="1"/>
  <c r="AJ34" i="1" s="1"/>
  <c r="AP34" i="1" s="1"/>
  <c r="AI26" i="1"/>
  <c r="AJ26" i="1" s="1"/>
  <c r="AP26" i="1" s="1"/>
  <c r="AI18" i="1"/>
  <c r="AJ18" i="1" s="1"/>
  <c r="AP18" i="1" s="1"/>
  <c r="AI10" i="1"/>
  <c r="AJ10" i="1" s="1"/>
  <c r="AP10" i="1" s="1"/>
  <c r="AI105" i="1"/>
  <c r="AJ105" i="1" s="1"/>
  <c r="AP105" i="1" s="1"/>
  <c r="AI89" i="1"/>
  <c r="AJ89" i="1" s="1"/>
  <c r="AP89" i="1" s="1"/>
  <c r="AI73" i="1"/>
  <c r="AJ73" i="1" s="1"/>
  <c r="AP73" i="1" s="1"/>
  <c r="AI57" i="1"/>
  <c r="AJ57" i="1" s="1"/>
  <c r="AP57" i="1" s="1"/>
  <c r="AI41" i="1"/>
  <c r="AJ41" i="1" s="1"/>
  <c r="AP41" i="1" s="1"/>
  <c r="AI25" i="1"/>
  <c r="AJ25" i="1" s="1"/>
  <c r="AP25" i="1" s="1"/>
  <c r="AI9" i="1"/>
  <c r="AJ9" i="1" s="1"/>
  <c r="AP9" i="1" s="1"/>
  <c r="AI104" i="1"/>
  <c r="AJ104" i="1" s="1"/>
  <c r="AP104" i="1" s="1"/>
  <c r="AI96" i="1"/>
  <c r="AJ96" i="1" s="1"/>
  <c r="AP96" i="1" s="1"/>
  <c r="AI88" i="1"/>
  <c r="AJ88" i="1" s="1"/>
  <c r="AP88" i="1" s="1"/>
  <c r="AI80" i="1"/>
  <c r="AJ80" i="1" s="1"/>
  <c r="AP80" i="1" s="1"/>
  <c r="AI72" i="1"/>
  <c r="AJ72" i="1" s="1"/>
  <c r="AP72" i="1" s="1"/>
  <c r="AI64" i="1"/>
  <c r="AJ64" i="1" s="1"/>
  <c r="AP64" i="1" s="1"/>
  <c r="AI56" i="1"/>
  <c r="AJ56" i="1" s="1"/>
  <c r="AP56" i="1" s="1"/>
  <c r="AI48" i="1"/>
  <c r="AJ48" i="1" s="1"/>
  <c r="AP48" i="1" s="1"/>
  <c r="AI40" i="1"/>
  <c r="AJ40" i="1" s="1"/>
  <c r="AP40" i="1" s="1"/>
  <c r="AI32" i="1"/>
  <c r="AJ32" i="1" s="1"/>
  <c r="AP32" i="1" s="1"/>
  <c r="AI24" i="1"/>
  <c r="AJ24" i="1" s="1"/>
  <c r="AP24" i="1" s="1"/>
  <c r="AI16" i="1"/>
  <c r="AJ16" i="1" s="1"/>
  <c r="AP16" i="1" s="1"/>
  <c r="AI8" i="1"/>
  <c r="AJ8" i="1" s="1"/>
  <c r="AP8" i="1" s="1"/>
  <c r="AI94" i="1"/>
  <c r="AJ94" i="1" s="1"/>
  <c r="AP94" i="1" s="1"/>
  <c r="AI78" i="1"/>
  <c r="AJ78" i="1" s="1"/>
  <c r="AP78" i="1" s="1"/>
  <c r="AI62" i="1"/>
  <c r="AJ62" i="1" s="1"/>
  <c r="AP62" i="1" s="1"/>
  <c r="AI46" i="1"/>
  <c r="AJ46" i="1" s="1"/>
  <c r="AP46" i="1" s="1"/>
  <c r="AI30" i="1"/>
  <c r="AJ30" i="1" s="1"/>
  <c r="AP30" i="1" s="1"/>
  <c r="AI14" i="1"/>
  <c r="AJ14" i="1" s="1"/>
  <c r="AP14" i="1" s="1"/>
  <c r="AI102" i="1"/>
  <c r="AJ102" i="1" s="1"/>
  <c r="AP102" i="1" s="1"/>
  <c r="AI86" i="1"/>
  <c r="AJ86" i="1" s="1"/>
  <c r="AP86" i="1" s="1"/>
  <c r="AI70" i="1"/>
  <c r="AJ70" i="1" s="1"/>
  <c r="AP70" i="1" s="1"/>
  <c r="AI54" i="1"/>
  <c r="AJ54" i="1" s="1"/>
  <c r="AP54" i="1" s="1"/>
  <c r="AI38" i="1"/>
  <c r="AJ38" i="1" s="1"/>
  <c r="AP38" i="1" s="1"/>
  <c r="AI22" i="1"/>
  <c r="AJ22" i="1" s="1"/>
  <c r="AP22" i="1" s="1"/>
  <c r="AI6" i="1"/>
  <c r="AJ6" i="1" s="1"/>
  <c r="AP6" i="1" s="1"/>
  <c r="AK20" i="1" l="1"/>
  <c r="AM20" i="1" s="1"/>
  <c r="AL20" i="1"/>
  <c r="AK84" i="1"/>
  <c r="AM84" i="1" s="1"/>
  <c r="AL84" i="1"/>
  <c r="AK45" i="1"/>
  <c r="AM45" i="1" s="1"/>
  <c r="AL45" i="1"/>
  <c r="AB12" i="1"/>
  <c r="Z13" i="1"/>
  <c r="AB13" i="1" s="1"/>
  <c r="AK10" i="1"/>
  <c r="AM10" i="1" s="1"/>
  <c r="AL10" i="1"/>
  <c r="AK74" i="1"/>
  <c r="AM74" i="1" s="1"/>
  <c r="AL74" i="1"/>
  <c r="AK55" i="1"/>
  <c r="AM55" i="1" s="1"/>
  <c r="AL55" i="1"/>
  <c r="AK81" i="1"/>
  <c r="AM81" i="1" s="1"/>
  <c r="AL81" i="1"/>
  <c r="AK51" i="1"/>
  <c r="AM51" i="1" s="1"/>
  <c r="AL51" i="1"/>
  <c r="AK7" i="1"/>
  <c r="AM7" i="1" s="1"/>
  <c r="AL7" i="1"/>
  <c r="AK70" i="1"/>
  <c r="AM70" i="1" s="1"/>
  <c r="AL70" i="1"/>
  <c r="AK94" i="1"/>
  <c r="AM94" i="1" s="1"/>
  <c r="AL94" i="1"/>
  <c r="AK56" i="1"/>
  <c r="AM56" i="1" s="1"/>
  <c r="AL56" i="1"/>
  <c r="AL9" i="1"/>
  <c r="AK9" i="1"/>
  <c r="AM9" i="1" s="1"/>
  <c r="AK18" i="1"/>
  <c r="AM18" i="1" s="1"/>
  <c r="AL18" i="1"/>
  <c r="AK82" i="1"/>
  <c r="AM82" i="1" s="1"/>
  <c r="AL82" i="1"/>
  <c r="AK71" i="1"/>
  <c r="AM71" i="1" s="1"/>
  <c r="AL71" i="1"/>
  <c r="AK97" i="1"/>
  <c r="AM97" i="1" s="1"/>
  <c r="AL97" i="1"/>
  <c r="AK59" i="1"/>
  <c r="AM59" i="1" s="1"/>
  <c r="AL59" i="1"/>
  <c r="AK23" i="1"/>
  <c r="AM23" i="1" s="1"/>
  <c r="AL23" i="1"/>
  <c r="AK28" i="1"/>
  <c r="AM28" i="1" s="1"/>
  <c r="AL28" i="1"/>
  <c r="AK92" i="1"/>
  <c r="AM92" i="1" s="1"/>
  <c r="AL92" i="1"/>
  <c r="AK53" i="1"/>
  <c r="AM53" i="1" s="1"/>
  <c r="AL53" i="1"/>
  <c r="AK61" i="1"/>
  <c r="AM61" i="1" s="1"/>
  <c r="AL61" i="1"/>
  <c r="AL102" i="1"/>
  <c r="AK102" i="1"/>
  <c r="AM102" i="1" s="1"/>
  <c r="AL8" i="1"/>
  <c r="AK8" i="1"/>
  <c r="AM8" i="1" s="1"/>
  <c r="AL72" i="1"/>
  <c r="AK72" i="1"/>
  <c r="AM72" i="1" s="1"/>
  <c r="AK41" i="1"/>
  <c r="AM41" i="1" s="1"/>
  <c r="AL41" i="1"/>
  <c r="AL34" i="1"/>
  <c r="AK34" i="1"/>
  <c r="AM34" i="1" s="1"/>
  <c r="AL98" i="1"/>
  <c r="AK98" i="1"/>
  <c r="AM98" i="1" s="1"/>
  <c r="AK103" i="1"/>
  <c r="AM103" i="1" s="1"/>
  <c r="AL103" i="1"/>
  <c r="AL11" i="1"/>
  <c r="AK11" i="1"/>
  <c r="AM11" i="1" s="1"/>
  <c r="AL75" i="1"/>
  <c r="AK75" i="1"/>
  <c r="AM75" i="1" s="1"/>
  <c r="AL63" i="1"/>
  <c r="AK63" i="1"/>
  <c r="AM63" i="1" s="1"/>
  <c r="AL44" i="1"/>
  <c r="AK44" i="1"/>
  <c r="AM44" i="1" s="1"/>
  <c r="AL5" i="1"/>
  <c r="AK5" i="1"/>
  <c r="AM5" i="1" s="1"/>
  <c r="AL69" i="1"/>
  <c r="AK69" i="1"/>
  <c r="AM69" i="1" s="1"/>
  <c r="AK78" i="1"/>
  <c r="AM78" i="1" s="1"/>
  <c r="AL78" i="1"/>
  <c r="AK25" i="1"/>
  <c r="AM25" i="1" s="1"/>
  <c r="AL25" i="1"/>
  <c r="AK36" i="1"/>
  <c r="AM36" i="1" s="1"/>
  <c r="AL36" i="1"/>
  <c r="AK14" i="1"/>
  <c r="AM14" i="1" s="1"/>
  <c r="AL14" i="1"/>
  <c r="AK16" i="1"/>
  <c r="AM16" i="1" s="1"/>
  <c r="AL16" i="1"/>
  <c r="AK80" i="1"/>
  <c r="AM80" i="1" s="1"/>
  <c r="AL80" i="1"/>
  <c r="AK57" i="1"/>
  <c r="AM57" i="1" s="1"/>
  <c r="AL57" i="1"/>
  <c r="AK42" i="1"/>
  <c r="AM42" i="1" s="1"/>
  <c r="AL42" i="1"/>
  <c r="AK106" i="1"/>
  <c r="AM106" i="1" s="1"/>
  <c r="AL106" i="1"/>
  <c r="AK17" i="1"/>
  <c r="AM17" i="1" s="1"/>
  <c r="AL17" i="1"/>
  <c r="AK19" i="1"/>
  <c r="AM19" i="1" s="1"/>
  <c r="AL19" i="1"/>
  <c r="AK83" i="1"/>
  <c r="AM83" i="1" s="1"/>
  <c r="AL83" i="1"/>
  <c r="AK79" i="1"/>
  <c r="AM79" i="1" s="1"/>
  <c r="AL79" i="1"/>
  <c r="AK52" i="1"/>
  <c r="AM52" i="1" s="1"/>
  <c r="AL52" i="1"/>
  <c r="AK13" i="1"/>
  <c r="AM13" i="1" s="1"/>
  <c r="AL13" i="1"/>
  <c r="AK77" i="1"/>
  <c r="AM77" i="1" s="1"/>
  <c r="AL77" i="1"/>
  <c r="AK6" i="1"/>
  <c r="AM6" i="1" s="1"/>
  <c r="AL6" i="1"/>
  <c r="AK30" i="1"/>
  <c r="AM30" i="1" s="1"/>
  <c r="AL30" i="1"/>
  <c r="AK24" i="1"/>
  <c r="AM24" i="1" s="1"/>
  <c r="AL24" i="1"/>
  <c r="AK88" i="1"/>
  <c r="AM88" i="1" s="1"/>
  <c r="AL88" i="1"/>
  <c r="AL73" i="1"/>
  <c r="AK73" i="1"/>
  <c r="AM73" i="1" s="1"/>
  <c r="AK50" i="1"/>
  <c r="AM50" i="1" s="1"/>
  <c r="AL50" i="1"/>
  <c r="AK15" i="1"/>
  <c r="AM15" i="1" s="1"/>
  <c r="AL15" i="1"/>
  <c r="AK33" i="1"/>
  <c r="AM33" i="1" s="1"/>
  <c r="AL33" i="1"/>
  <c r="AK27" i="1"/>
  <c r="AM27" i="1" s="1"/>
  <c r="AL27" i="1"/>
  <c r="AK91" i="1"/>
  <c r="AM91" i="1" s="1"/>
  <c r="AL91" i="1"/>
  <c r="AL95" i="1"/>
  <c r="AK95" i="1"/>
  <c r="AM95" i="1" s="1"/>
  <c r="AK60" i="1"/>
  <c r="AM60" i="1" s="1"/>
  <c r="AL60" i="1"/>
  <c r="AK21" i="1"/>
  <c r="AM21" i="1" s="1"/>
  <c r="AL21" i="1"/>
  <c r="AK85" i="1"/>
  <c r="AM85" i="1" s="1"/>
  <c r="AL85" i="1"/>
  <c r="AK22" i="1"/>
  <c r="AM22" i="1" s="1"/>
  <c r="AL22" i="1"/>
  <c r="AK46" i="1"/>
  <c r="AM46" i="1" s="1"/>
  <c r="AL46" i="1"/>
  <c r="AK32" i="1"/>
  <c r="AM32" i="1" s="1"/>
  <c r="AL32" i="1"/>
  <c r="AK96" i="1"/>
  <c r="AM96" i="1" s="1"/>
  <c r="AL96" i="1"/>
  <c r="AK89" i="1"/>
  <c r="AM89" i="1" s="1"/>
  <c r="AL89" i="1"/>
  <c r="AK58" i="1"/>
  <c r="AM58" i="1" s="1"/>
  <c r="AL58" i="1"/>
  <c r="AL31" i="1"/>
  <c r="AK31" i="1"/>
  <c r="AM31" i="1" s="1"/>
  <c r="AK49" i="1"/>
  <c r="AM49" i="1" s="1"/>
  <c r="AL49" i="1"/>
  <c r="AK35" i="1"/>
  <c r="AM35" i="1" s="1"/>
  <c r="AL35" i="1"/>
  <c r="AK99" i="1"/>
  <c r="AM99" i="1" s="1"/>
  <c r="AL99" i="1"/>
  <c r="AL4" i="1"/>
  <c r="AK68" i="1"/>
  <c r="AM68" i="1" s="1"/>
  <c r="AL68" i="1"/>
  <c r="AK29" i="1"/>
  <c r="AM29" i="1" s="1"/>
  <c r="AL29" i="1"/>
  <c r="AK93" i="1"/>
  <c r="AM93" i="1" s="1"/>
  <c r="AL93" i="1"/>
  <c r="AK54" i="1"/>
  <c r="AM54" i="1" s="1"/>
  <c r="AL54" i="1"/>
  <c r="AK48" i="1"/>
  <c r="AM48" i="1" s="1"/>
  <c r="AL48" i="1"/>
  <c r="AK86" i="1"/>
  <c r="AM86" i="1" s="1"/>
  <c r="AL86" i="1"/>
  <c r="AK64" i="1"/>
  <c r="AM64" i="1" s="1"/>
  <c r="AL64" i="1"/>
  <c r="AK26" i="1"/>
  <c r="AM26" i="1" s="1"/>
  <c r="AL26" i="1"/>
  <c r="AK90" i="1"/>
  <c r="AM90" i="1" s="1"/>
  <c r="AL90" i="1"/>
  <c r="AK87" i="1"/>
  <c r="AM87" i="1" s="1"/>
  <c r="AL87" i="1"/>
  <c r="AI108" i="1"/>
  <c r="AJ3" i="1"/>
  <c r="AK67" i="1"/>
  <c r="AM67" i="1" s="1"/>
  <c r="AL67" i="1"/>
  <c r="AK39" i="1"/>
  <c r="AM39" i="1" s="1"/>
  <c r="AL39" i="1"/>
  <c r="AK100" i="1"/>
  <c r="AM100" i="1" s="1"/>
  <c r="AL100" i="1"/>
  <c r="AL38" i="1"/>
  <c r="AK38" i="1"/>
  <c r="AM38" i="1" s="1"/>
  <c r="AK62" i="1"/>
  <c r="AM62" i="1" s="1"/>
  <c r="AL62" i="1"/>
  <c r="AL40" i="1"/>
  <c r="AK40" i="1"/>
  <c r="AM40" i="1" s="1"/>
  <c r="AL104" i="1"/>
  <c r="AK104" i="1"/>
  <c r="AM104" i="1" s="1"/>
  <c r="AK105" i="1"/>
  <c r="AM105" i="1" s="1"/>
  <c r="AL105" i="1"/>
  <c r="AL66" i="1"/>
  <c r="AK66" i="1"/>
  <c r="AM66" i="1" s="1"/>
  <c r="AK47" i="1"/>
  <c r="AM47" i="1" s="1"/>
  <c r="AL47" i="1"/>
  <c r="AK65" i="1"/>
  <c r="AM65" i="1" s="1"/>
  <c r="AL65" i="1"/>
  <c r="AL43" i="1"/>
  <c r="AK43" i="1"/>
  <c r="AM43" i="1" s="1"/>
  <c r="AL107" i="1"/>
  <c r="AK107" i="1"/>
  <c r="AM107" i="1" s="1"/>
  <c r="AK12" i="1"/>
  <c r="AM12" i="1" s="1"/>
  <c r="AL12" i="1"/>
  <c r="AK76" i="1"/>
  <c r="AM76" i="1" s="1"/>
  <c r="AL76" i="1"/>
  <c r="AL37" i="1"/>
  <c r="AK37" i="1"/>
  <c r="AM37" i="1" s="1"/>
  <c r="AL101" i="1"/>
  <c r="AK101" i="1"/>
  <c r="AM101" i="1" s="1"/>
  <c r="AK4" i="1" l="1"/>
  <c r="AM4" i="1" s="1"/>
  <c r="AM108" i="1" s="1"/>
  <c r="AP3" i="1"/>
  <c r="Z28" i="1" s="1" a="1"/>
  <c r="Z21" i="1"/>
  <c r="Z22" i="1"/>
  <c r="AC12" i="1"/>
  <c r="AL3" i="1"/>
  <c r="AL108" i="1" s="1"/>
  <c r="AJ108" i="1"/>
  <c r="Z28" i="1" l="1"/>
  <c r="AK108" i="1"/>
  <c r="AO105" i="1"/>
  <c r="AB39" i="1" l="1"/>
  <c r="Z40" i="1"/>
  <c r="AB40" i="1" s="1"/>
  <c r="Z45" i="1" l="1"/>
  <c r="Z44" i="1"/>
  <c r="AC39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<sst xmlns="http://schemas.openxmlformats.org/spreadsheetml/2006/main" count="68" uniqueCount="46">
  <si>
    <t>X1</t>
  </si>
  <si>
    <t>X2</t>
  </si>
  <si>
    <t>Y</t>
  </si>
  <si>
    <t>X1.1</t>
  </si>
  <si>
    <t>X1.2</t>
  </si>
  <si>
    <t>X1.3</t>
  </si>
  <si>
    <t>X1.4</t>
  </si>
  <si>
    <t>X2.1</t>
  </si>
  <si>
    <t>X2.2</t>
  </si>
  <si>
    <t>X2.3</t>
  </si>
  <si>
    <t>X2.4</t>
  </si>
  <si>
    <t>X2.5</t>
  </si>
  <si>
    <t>Y1</t>
  </si>
  <si>
    <t>Y2</t>
  </si>
  <si>
    <t>Y3</t>
  </si>
  <si>
    <t>Y4</t>
  </si>
  <si>
    <t>Y5</t>
  </si>
  <si>
    <t>TOTAL</t>
  </si>
  <si>
    <t>X</t>
  </si>
  <si>
    <t>X'X</t>
  </si>
  <si>
    <t>X'Y</t>
  </si>
  <si>
    <t>JK</t>
  </si>
  <si>
    <t>Regresi</t>
  </si>
  <si>
    <t>Galat</t>
  </si>
  <si>
    <t>Total</t>
  </si>
  <si>
    <t>DB</t>
  </si>
  <si>
    <t>KT</t>
  </si>
  <si>
    <t>F</t>
  </si>
  <si>
    <t>inv(X'X)</t>
  </si>
  <si>
    <t>t(b1)</t>
  </si>
  <si>
    <t>t(b0)</t>
  </si>
  <si>
    <t>t(b2)</t>
  </si>
  <si>
    <t>Ypred</t>
  </si>
  <si>
    <t>Res</t>
  </si>
  <si>
    <t>et-et-1</t>
  </si>
  <si>
    <t>et^2</t>
  </si>
  <si>
    <t>et-et-1^2</t>
  </si>
  <si>
    <t>DW</t>
  </si>
  <si>
    <t>Responsen</t>
  </si>
  <si>
    <t>sig.</t>
  </si>
  <si>
    <t>b0</t>
  </si>
  <si>
    <t>b1</t>
  </si>
  <si>
    <t>b2</t>
  </si>
  <si>
    <t>Model</t>
  </si>
  <si>
    <t>Res ABS</t>
  </si>
  <si>
    <t>Homoskedastisitas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</si>
</sst>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"/>
    <numFmt numFmtId="166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0" fillId="0" borderId="1" xfId="0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txData>
          <cx:v>Normalitas Residual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Normalitas Residual</a:t>
          </a:r>
        </a:p>
      </cx:txPr>
    </cx:title>
    <cx:plotArea>
      <cx:plotAreaRegion>
        <cx:series layoutId="clusteredColumn" uniqueId="{C3EA371A-590A-458C-98F3-E92F20F022ED}"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299014</xdr:colOff>
      <xdr:row>60</xdr:row>
      <xdr:rowOff>31831</xdr:rowOff>
    </xdr:from>
    <xdr:to>
      <xdr:col>33</xdr:col>
      <xdr:colOff>9647</xdr:colOff>
      <xdr:row>75</xdr:row>
      <xdr:rowOff>26043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DD06E809-846B-97DC-4515-57824CFED0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606533" y="11027780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ID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8E06B-A6E0-4E0A-87EF-FF155017F5BD}">
  <dimension ref="A1:AP110"/>
  <sheetViews>
    <sheetView tabSelected="1" topLeftCell="N74" zoomScale="79" zoomScaleNormal="115" workbookViewId="0">
      <selection activeCell="R3" sqref="R3:R107"/>
    </sheetView>
  </sheetViews>
  <sheetFormatPr defaultRowHeight="14.4" x14ac:dyDescent="0.3"/>
  <cols>
    <col min="1" max="1" width="10.5546875" bestFit="1" customWidth="1"/>
  </cols>
  <sheetData>
    <row r="1" spans="1:42" x14ac:dyDescent="0.3">
      <c r="A1" s="5" t="s">
        <v>38</v>
      </c>
      <c r="B1" s="6" t="s">
        <v>0</v>
      </c>
      <c r="C1" s="6"/>
      <c r="D1" s="6"/>
      <c r="E1" s="6"/>
      <c r="F1" s="12" t="s">
        <v>17</v>
      </c>
      <c r="G1" s="7" t="s">
        <v>1</v>
      </c>
      <c r="H1" s="7"/>
      <c r="I1" s="7"/>
      <c r="J1" s="7"/>
      <c r="K1" s="7"/>
      <c r="L1" s="12" t="s">
        <v>17</v>
      </c>
      <c r="M1" s="8" t="s">
        <v>2</v>
      </c>
      <c r="N1" s="8"/>
      <c r="O1" s="8"/>
      <c r="P1" s="8"/>
      <c r="Q1" s="8"/>
      <c r="R1" s="13" t="s">
        <v>17</v>
      </c>
    </row>
    <row r="2" spans="1:42" x14ac:dyDescent="0.3">
      <c r="A2" s="5"/>
      <c r="B2" s="9" t="s">
        <v>3</v>
      </c>
      <c r="C2" s="9" t="s">
        <v>4</v>
      </c>
      <c r="D2" s="9" t="s">
        <v>5</v>
      </c>
      <c r="E2" s="9" t="s">
        <v>6</v>
      </c>
      <c r="F2" s="12"/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2"/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3"/>
      <c r="AI2" t="s">
        <v>32</v>
      </c>
      <c r="AJ2" t="s">
        <v>33</v>
      </c>
      <c r="AK2" t="s">
        <v>34</v>
      </c>
      <c r="AL2" t="s">
        <v>35</v>
      </c>
      <c r="AM2" t="s">
        <v>36</v>
      </c>
      <c r="AP2" t="s">
        <v>44</v>
      </c>
    </row>
    <row r="3" spans="1:42" x14ac:dyDescent="0.3">
      <c r="A3" s="4">
        <v>1</v>
      </c>
      <c r="B3" s="4">
        <v>3</v>
      </c>
      <c r="C3" s="4">
        <v>3</v>
      </c>
      <c r="D3" s="4">
        <v>3</v>
      </c>
      <c r="E3" s="4">
        <v>3</v>
      </c>
      <c r="F3" s="4">
        <f>SUM(B3:E3)</f>
        <v>12</v>
      </c>
      <c r="G3" s="4">
        <v>3</v>
      </c>
      <c r="H3" s="4">
        <v>3</v>
      </c>
      <c r="I3" s="4">
        <v>2</v>
      </c>
      <c r="J3" s="4">
        <v>3</v>
      </c>
      <c r="K3" s="4">
        <v>2</v>
      </c>
      <c r="L3" s="4">
        <f>SUM(G3:K3)</f>
        <v>13</v>
      </c>
      <c r="M3" s="4">
        <v>3</v>
      </c>
      <c r="N3" s="4">
        <v>3</v>
      </c>
      <c r="O3" s="4">
        <v>3</v>
      </c>
      <c r="P3" s="4">
        <v>3</v>
      </c>
      <c r="Q3" s="4">
        <v>3</v>
      </c>
      <c r="R3" s="4">
        <f>SUM(M3:Q3)</f>
        <v>15</v>
      </c>
      <c r="T3" s="14" t="s">
        <v>18</v>
      </c>
      <c r="U3">
        <v>1</v>
      </c>
      <c r="V3">
        <f>F3</f>
        <v>12</v>
      </c>
      <c r="W3">
        <f>L3</f>
        <v>13</v>
      </c>
      <c r="Y3" s="14" t="s">
        <v>19</v>
      </c>
      <c r="Z3" cm="1">
        <f t="array" ref="Z3:AB5">MMULT(TRANSPOSE(U3:W107),U3:W107)</f>
        <v>105</v>
      </c>
      <c r="AA3">
        <v>1225</v>
      </c>
      <c r="AB3">
        <v>1513</v>
      </c>
      <c r="AD3" s="14" t="s">
        <v>20</v>
      </c>
      <c r="AE3" cm="1">
        <f t="array" ref="AE3:AE5">MMULT(TRANSPOSE(U3:W107),R3:R107)</f>
        <v>1511</v>
      </c>
      <c r="AG3">
        <f>AVERAGE(R3:R107)</f>
        <v>14.390476190476191</v>
      </c>
      <c r="AI3">
        <f>$Z$7+$Z$8*F3+$Z$9*L3</f>
        <v>13.98391025242724</v>
      </c>
      <c r="AJ3">
        <f>R3-AI3</f>
        <v>1.0160897475727602</v>
      </c>
      <c r="AL3" s="1">
        <f>AJ3^2</f>
        <v>1.0324383751224755</v>
      </c>
      <c r="AP3">
        <f>ABS(AJ3)</f>
        <v>1.0160897475727602</v>
      </c>
    </row>
    <row r="4" spans="1:42" x14ac:dyDescent="0.3">
      <c r="A4" s="4">
        <f>A3+1</f>
        <v>2</v>
      </c>
      <c r="B4" s="4">
        <v>2</v>
      </c>
      <c r="C4" s="4">
        <v>2</v>
      </c>
      <c r="D4" s="4">
        <v>2</v>
      </c>
      <c r="E4" s="4">
        <v>2</v>
      </c>
      <c r="F4" s="4">
        <f t="shared" ref="F3:F67" si="0">SUM(B4:E4)</f>
        <v>8</v>
      </c>
      <c r="G4" s="4">
        <v>3</v>
      </c>
      <c r="H4" s="4">
        <v>3</v>
      </c>
      <c r="I4" s="4">
        <v>3</v>
      </c>
      <c r="J4" s="4">
        <v>4</v>
      </c>
      <c r="K4" s="4">
        <v>3</v>
      </c>
      <c r="L4" s="4">
        <f t="shared" ref="L4:L67" si="1">SUM(G4:K4)</f>
        <v>16</v>
      </c>
      <c r="M4" s="4">
        <v>2</v>
      </c>
      <c r="N4" s="4">
        <v>2</v>
      </c>
      <c r="O4" s="4">
        <v>2</v>
      </c>
      <c r="P4" s="4">
        <v>2</v>
      </c>
      <c r="Q4" s="4">
        <v>2</v>
      </c>
      <c r="R4" s="4">
        <f t="shared" ref="R4:R67" si="2">SUM(M4:Q4)</f>
        <v>10</v>
      </c>
      <c r="U4">
        <v>1</v>
      </c>
      <c r="V4">
        <f t="shared" ref="V4:V67" si="3">F4</f>
        <v>8</v>
      </c>
      <c r="W4">
        <f t="shared" ref="W4:W67" si="4">L4</f>
        <v>16</v>
      </c>
      <c r="Z4">
        <v>1225</v>
      </c>
      <c r="AA4">
        <v>15321</v>
      </c>
      <c r="AB4">
        <v>17422</v>
      </c>
      <c r="AE4">
        <v>18206</v>
      </c>
      <c r="AI4">
        <f t="shared" ref="AI4:AI67" si="5">$Z$7+$Z$8*F4+$Z$9*L4</f>
        <v>12.676133717650508</v>
      </c>
      <c r="AJ4">
        <f t="shared" ref="AJ4:AJ67" si="6">R4-AI4</f>
        <v>-2.676133717650508</v>
      </c>
      <c r="AK4" s="2">
        <f>AJ4-AJ3</f>
        <v>-3.6922234652232682</v>
      </c>
      <c r="AL4" s="1">
        <f t="shared" ref="AL4" si="7">AJ4^2</f>
        <v>7.1616916747459287</v>
      </c>
      <c r="AM4" s="3">
        <f>AK4^2</f>
        <v>13.632514117145318</v>
      </c>
      <c r="AP4">
        <f t="shared" ref="AP4:AP67" si="8">ABS(AJ4)</f>
        <v>2.676133717650508</v>
      </c>
    </row>
    <row r="5" spans="1:42" x14ac:dyDescent="0.3">
      <c r="A5" s="4">
        <f t="shared" ref="A5:A68" si="9">A4+1</f>
        <v>3</v>
      </c>
      <c r="B5" s="4">
        <v>3</v>
      </c>
      <c r="C5" s="4">
        <v>2</v>
      </c>
      <c r="D5" s="4">
        <v>2</v>
      </c>
      <c r="E5" s="4">
        <v>2</v>
      </c>
      <c r="F5" s="4">
        <f t="shared" si="0"/>
        <v>9</v>
      </c>
      <c r="G5" s="4">
        <v>1</v>
      </c>
      <c r="H5" s="4">
        <v>2</v>
      </c>
      <c r="I5" s="4">
        <v>2</v>
      </c>
      <c r="J5" s="4">
        <v>1</v>
      </c>
      <c r="K5" s="4">
        <v>1</v>
      </c>
      <c r="L5" s="4">
        <f t="shared" si="1"/>
        <v>7</v>
      </c>
      <c r="M5" s="4">
        <v>2</v>
      </c>
      <c r="N5" s="4">
        <v>2</v>
      </c>
      <c r="O5" s="4">
        <v>2</v>
      </c>
      <c r="P5" s="4">
        <v>2</v>
      </c>
      <c r="Q5" s="4">
        <v>2</v>
      </c>
      <c r="R5" s="4">
        <f t="shared" si="2"/>
        <v>10</v>
      </c>
      <c r="U5">
        <v>1</v>
      </c>
      <c r="V5">
        <f t="shared" si="3"/>
        <v>9</v>
      </c>
      <c r="W5">
        <f t="shared" si="4"/>
        <v>7</v>
      </c>
      <c r="Z5">
        <v>1513</v>
      </c>
      <c r="AA5">
        <v>17422</v>
      </c>
      <c r="AB5">
        <v>23315</v>
      </c>
      <c r="AE5">
        <v>22294</v>
      </c>
      <c r="AI5">
        <f t="shared" si="5"/>
        <v>9.334963991475643</v>
      </c>
      <c r="AJ5">
        <f t="shared" si="6"/>
        <v>0.66503600852435696</v>
      </c>
      <c r="AK5" s="2">
        <f t="shared" ref="AK5:AK68" si="10">AJ5-AJ4</f>
        <v>3.341169726174865</v>
      </c>
      <c r="AL5" s="1">
        <f t="shared" ref="AL5:AL68" si="11">AJ5^2</f>
        <v>0.4422728926340086</v>
      </c>
      <c r="AM5" s="3">
        <f t="shared" ref="AM5:AM68" si="12">AK5^2</f>
        <v>11.163415139107421</v>
      </c>
      <c r="AP5">
        <f t="shared" si="8"/>
        <v>0.66503600852435696</v>
      </c>
    </row>
    <row r="6" spans="1:42" x14ac:dyDescent="0.3">
      <c r="A6" s="4">
        <f t="shared" si="9"/>
        <v>4</v>
      </c>
      <c r="B6" s="4">
        <v>2</v>
      </c>
      <c r="C6" s="4">
        <v>3</v>
      </c>
      <c r="D6" s="4">
        <v>3</v>
      </c>
      <c r="E6" s="4">
        <v>2</v>
      </c>
      <c r="F6" s="4">
        <f t="shared" si="0"/>
        <v>10</v>
      </c>
      <c r="G6" s="4">
        <v>3</v>
      </c>
      <c r="H6" s="4">
        <v>2</v>
      </c>
      <c r="I6" s="4">
        <v>3</v>
      </c>
      <c r="J6" s="4">
        <v>2</v>
      </c>
      <c r="K6" s="4">
        <v>3</v>
      </c>
      <c r="L6" s="4">
        <f t="shared" si="1"/>
        <v>13</v>
      </c>
      <c r="M6" s="4">
        <v>2</v>
      </c>
      <c r="N6" s="4">
        <v>3</v>
      </c>
      <c r="O6" s="4">
        <v>3</v>
      </c>
      <c r="P6" s="4">
        <v>3</v>
      </c>
      <c r="Q6" s="4">
        <v>2</v>
      </c>
      <c r="R6" s="4">
        <f t="shared" si="2"/>
        <v>13</v>
      </c>
      <c r="U6">
        <v>1</v>
      </c>
      <c r="V6">
        <f t="shared" si="3"/>
        <v>10</v>
      </c>
      <c r="W6">
        <f t="shared" si="4"/>
        <v>13</v>
      </c>
      <c r="Y6" s="14" t="s">
        <v>43</v>
      </c>
      <c r="AI6">
        <f t="shared" si="5"/>
        <v>12.663092192335411</v>
      </c>
      <c r="AJ6">
        <f t="shared" si="6"/>
        <v>0.3369078076645895</v>
      </c>
      <c r="AK6" s="2">
        <f t="shared" si="10"/>
        <v>-0.32812820085976746</v>
      </c>
      <c r="AL6" s="1">
        <f t="shared" si="11"/>
        <v>0.11350687086536003</v>
      </c>
      <c r="AM6" s="3">
        <f t="shared" si="12"/>
        <v>0.10766811619946789</v>
      </c>
      <c r="AP6">
        <f t="shared" si="8"/>
        <v>0.3369078076645895</v>
      </c>
    </row>
    <row r="7" spans="1:42" x14ac:dyDescent="0.3">
      <c r="A7" s="4">
        <f t="shared" si="9"/>
        <v>5</v>
      </c>
      <c r="B7" s="4">
        <v>4</v>
      </c>
      <c r="C7" s="4">
        <v>4</v>
      </c>
      <c r="D7" s="4">
        <v>4</v>
      </c>
      <c r="E7" s="4">
        <v>4</v>
      </c>
      <c r="F7" s="4">
        <f t="shared" si="0"/>
        <v>16</v>
      </c>
      <c r="G7" s="4">
        <v>3</v>
      </c>
      <c r="H7" s="4">
        <v>4</v>
      </c>
      <c r="I7" s="4">
        <v>4</v>
      </c>
      <c r="J7" s="4">
        <v>3</v>
      </c>
      <c r="K7" s="4">
        <v>3</v>
      </c>
      <c r="L7" s="4">
        <f t="shared" si="1"/>
        <v>17</v>
      </c>
      <c r="M7" s="4">
        <v>4</v>
      </c>
      <c r="N7" s="4">
        <v>3</v>
      </c>
      <c r="O7" s="4">
        <v>4</v>
      </c>
      <c r="P7" s="4">
        <v>4</v>
      </c>
      <c r="Q7" s="4">
        <v>4</v>
      </c>
      <c r="R7" s="4">
        <f t="shared" si="2"/>
        <v>19</v>
      </c>
      <c r="U7">
        <v>1</v>
      </c>
      <c r="V7">
        <f t="shared" si="3"/>
        <v>16</v>
      </c>
      <c r="W7">
        <f t="shared" si="4"/>
        <v>17</v>
      </c>
      <c r="Y7" s="14" t="s">
        <v>40</v>
      </c>
      <c r="Z7" cm="1">
        <f t="array" ref="Z7:Z9">MMULT(MINVERSE(_xlfn.ANCHORARRAY(Z3)),_xlfn.ANCHORARRAY(AE3))</f>
        <v>0.27894368844624751</v>
      </c>
      <c r="AI7">
        <f t="shared" si="5"/>
        <v>18.404025819820134</v>
      </c>
      <c r="AJ7">
        <f t="shared" si="6"/>
        <v>0.5959741801798657</v>
      </c>
      <c r="AK7" s="2">
        <f t="shared" si="10"/>
        <v>0.2590663725152762</v>
      </c>
      <c r="AL7" s="1">
        <f t="shared" si="11"/>
        <v>0.35518522344106301</v>
      </c>
      <c r="AM7" s="3">
        <f t="shared" si="12"/>
        <v>6.7115385368223854E-2</v>
      </c>
      <c r="AP7">
        <f t="shared" si="8"/>
        <v>0.5959741801798657</v>
      </c>
    </row>
    <row r="8" spans="1:42" x14ac:dyDescent="0.3">
      <c r="A8" s="4">
        <f t="shared" si="9"/>
        <v>6</v>
      </c>
      <c r="B8" s="4">
        <v>4</v>
      </c>
      <c r="C8" s="4">
        <v>4</v>
      </c>
      <c r="D8" s="4">
        <v>4</v>
      </c>
      <c r="E8" s="4">
        <v>4</v>
      </c>
      <c r="F8" s="4">
        <f t="shared" si="0"/>
        <v>16</v>
      </c>
      <c r="G8" s="4">
        <v>4</v>
      </c>
      <c r="H8" s="4">
        <v>4</v>
      </c>
      <c r="I8" s="4">
        <v>4</v>
      </c>
      <c r="J8" s="4">
        <v>4</v>
      </c>
      <c r="K8" s="4">
        <v>4</v>
      </c>
      <c r="L8" s="4">
        <f t="shared" si="1"/>
        <v>20</v>
      </c>
      <c r="M8" s="4">
        <v>4</v>
      </c>
      <c r="N8" s="4">
        <v>3</v>
      </c>
      <c r="O8" s="4">
        <v>4</v>
      </c>
      <c r="P8" s="4">
        <v>4</v>
      </c>
      <c r="Q8" s="4">
        <v>4</v>
      </c>
      <c r="R8" s="4">
        <f t="shared" si="2"/>
        <v>19</v>
      </c>
      <c r="U8">
        <v>1</v>
      </c>
      <c r="V8">
        <f t="shared" si="3"/>
        <v>16</v>
      </c>
      <c r="W8">
        <f t="shared" si="4"/>
        <v>20</v>
      </c>
      <c r="Y8" s="14" t="s">
        <v>41</v>
      </c>
      <c r="Z8">
        <v>0.66040903004591467</v>
      </c>
      <c r="AI8">
        <f t="shared" si="5"/>
        <v>19.737885405227061</v>
      </c>
      <c r="AJ8">
        <f t="shared" si="6"/>
        <v>-0.73788540522706114</v>
      </c>
      <c r="AK8" s="2">
        <f t="shared" si="10"/>
        <v>-1.3338595854069268</v>
      </c>
      <c r="AL8" s="1">
        <f t="shared" si="11"/>
        <v>0.54447487124710425</v>
      </c>
      <c r="AM8" s="3">
        <f t="shared" si="12"/>
        <v>1.7791813935819387</v>
      </c>
      <c r="AP8">
        <f t="shared" si="8"/>
        <v>0.73788540522706114</v>
      </c>
    </row>
    <row r="9" spans="1:42" x14ac:dyDescent="0.3">
      <c r="A9" s="4">
        <f t="shared" si="9"/>
        <v>7</v>
      </c>
      <c r="B9" s="4">
        <v>4</v>
      </c>
      <c r="C9" s="4">
        <v>4</v>
      </c>
      <c r="D9" s="4">
        <v>4</v>
      </c>
      <c r="E9" s="4">
        <v>4</v>
      </c>
      <c r="F9" s="4">
        <f t="shared" si="0"/>
        <v>16</v>
      </c>
      <c r="G9" s="4">
        <v>4</v>
      </c>
      <c r="H9" s="4">
        <v>3</v>
      </c>
      <c r="I9" s="4">
        <v>4</v>
      </c>
      <c r="J9" s="4">
        <v>4</v>
      </c>
      <c r="K9" s="4">
        <v>4</v>
      </c>
      <c r="L9" s="4">
        <f t="shared" si="1"/>
        <v>19</v>
      </c>
      <c r="M9" s="4">
        <v>4</v>
      </c>
      <c r="N9" s="4">
        <v>3</v>
      </c>
      <c r="O9" s="4">
        <v>4</v>
      </c>
      <c r="P9" s="4">
        <v>3</v>
      </c>
      <c r="Q9" s="4">
        <v>4</v>
      </c>
      <c r="R9" s="4">
        <f t="shared" si="2"/>
        <v>18</v>
      </c>
      <c r="U9">
        <v>1</v>
      </c>
      <c r="V9">
        <f t="shared" si="3"/>
        <v>16</v>
      </c>
      <c r="W9">
        <f t="shared" si="4"/>
        <v>19</v>
      </c>
      <c r="Y9" s="14" t="s">
        <v>42</v>
      </c>
      <c r="Z9">
        <v>0.44461986180230895</v>
      </c>
      <c r="AI9">
        <f t="shared" si="5"/>
        <v>19.293265543424752</v>
      </c>
      <c r="AJ9">
        <f t="shared" si="6"/>
        <v>-1.2932655434247522</v>
      </c>
      <c r="AK9" s="2">
        <f t="shared" si="10"/>
        <v>-0.55538013819769105</v>
      </c>
      <c r="AL9" s="1">
        <f t="shared" si="11"/>
        <v>1.6725357658097195</v>
      </c>
      <c r="AM9" s="3">
        <f t="shared" si="12"/>
        <v>0.30844709790448643</v>
      </c>
      <c r="AP9">
        <f t="shared" si="8"/>
        <v>1.2932655434247522</v>
      </c>
    </row>
    <row r="10" spans="1:42" x14ac:dyDescent="0.3">
      <c r="A10" s="4">
        <f t="shared" si="9"/>
        <v>8</v>
      </c>
      <c r="B10" s="4">
        <v>2</v>
      </c>
      <c r="C10" s="4">
        <v>2</v>
      </c>
      <c r="D10" s="4">
        <v>2</v>
      </c>
      <c r="E10" s="4">
        <v>2</v>
      </c>
      <c r="F10" s="4">
        <f t="shared" si="0"/>
        <v>8</v>
      </c>
      <c r="G10" s="4">
        <v>4</v>
      </c>
      <c r="H10" s="4">
        <v>4</v>
      </c>
      <c r="I10" s="4">
        <v>4</v>
      </c>
      <c r="J10" s="4">
        <v>3</v>
      </c>
      <c r="K10" s="4">
        <v>4</v>
      </c>
      <c r="L10" s="4">
        <f t="shared" si="1"/>
        <v>19</v>
      </c>
      <c r="M10" s="4">
        <v>3</v>
      </c>
      <c r="N10" s="4">
        <v>3</v>
      </c>
      <c r="O10" s="4">
        <v>2</v>
      </c>
      <c r="P10" s="4">
        <v>2</v>
      </c>
      <c r="Q10" s="4">
        <v>2</v>
      </c>
      <c r="R10" s="4">
        <f t="shared" si="2"/>
        <v>12</v>
      </c>
      <c r="U10">
        <v>1</v>
      </c>
      <c r="V10">
        <f t="shared" si="3"/>
        <v>8</v>
      </c>
      <c r="W10">
        <f t="shared" si="4"/>
        <v>19</v>
      </c>
      <c r="AI10">
        <f t="shared" si="5"/>
        <v>14.009993303057435</v>
      </c>
      <c r="AJ10">
        <f t="shared" si="6"/>
        <v>-2.0099933030574348</v>
      </c>
      <c r="AK10" s="2">
        <f t="shared" si="10"/>
        <v>-0.71672775963268265</v>
      </c>
      <c r="AL10" s="1">
        <f t="shared" si="11"/>
        <v>4.0400730783357375</v>
      </c>
      <c r="AM10" s="3">
        <f t="shared" si="12"/>
        <v>0.5136986814280845</v>
      </c>
      <c r="AP10">
        <f t="shared" si="8"/>
        <v>2.0099933030574348</v>
      </c>
    </row>
    <row r="11" spans="1:42" x14ac:dyDescent="0.3">
      <c r="A11" s="4">
        <f t="shared" si="9"/>
        <v>9</v>
      </c>
      <c r="B11" s="4">
        <v>3</v>
      </c>
      <c r="C11" s="4">
        <v>2</v>
      </c>
      <c r="D11" s="4">
        <v>3</v>
      </c>
      <c r="E11" s="4">
        <v>2</v>
      </c>
      <c r="F11" s="4">
        <f t="shared" si="0"/>
        <v>10</v>
      </c>
      <c r="G11" s="4">
        <v>4</v>
      </c>
      <c r="H11" s="4">
        <v>4</v>
      </c>
      <c r="I11" s="4">
        <v>3</v>
      </c>
      <c r="J11" s="4">
        <v>3</v>
      </c>
      <c r="K11" s="4">
        <v>4</v>
      </c>
      <c r="L11" s="4">
        <f t="shared" si="1"/>
        <v>18</v>
      </c>
      <c r="M11" s="4">
        <v>3</v>
      </c>
      <c r="N11" s="4">
        <v>3</v>
      </c>
      <c r="O11" s="4">
        <v>3</v>
      </c>
      <c r="P11" s="4">
        <v>3</v>
      </c>
      <c r="Q11" s="4">
        <v>3</v>
      </c>
      <c r="R11" s="4">
        <f t="shared" si="2"/>
        <v>15</v>
      </c>
      <c r="U11">
        <v>1</v>
      </c>
      <c r="V11">
        <f t="shared" si="3"/>
        <v>10</v>
      </c>
      <c r="W11">
        <f t="shared" si="4"/>
        <v>18</v>
      </c>
      <c r="Z11" s="14" t="s">
        <v>21</v>
      </c>
      <c r="AA11" s="14" t="s">
        <v>25</v>
      </c>
      <c r="AB11" s="14" t="s">
        <v>26</v>
      </c>
      <c r="AC11" s="14" t="s">
        <v>27</v>
      </c>
      <c r="AI11">
        <f t="shared" si="5"/>
        <v>14.886191501346955</v>
      </c>
      <c r="AJ11">
        <f t="shared" si="6"/>
        <v>0.11380849865304477</v>
      </c>
      <c r="AK11" s="2">
        <f t="shared" si="10"/>
        <v>2.1238018017104796</v>
      </c>
      <c r="AL11" s="1">
        <f t="shared" si="11"/>
        <v>1.2952374365660092E-2</v>
      </c>
      <c r="AM11" s="3">
        <f t="shared" si="12"/>
        <v>4.5105340929486797</v>
      </c>
      <c r="AP11">
        <f t="shared" si="8"/>
        <v>0.11380849865304477</v>
      </c>
    </row>
    <row r="12" spans="1:42" x14ac:dyDescent="0.3">
      <c r="A12" s="4">
        <f t="shared" si="9"/>
        <v>10</v>
      </c>
      <c r="B12" s="4">
        <v>2</v>
      </c>
      <c r="C12" s="4">
        <v>2</v>
      </c>
      <c r="D12" s="4">
        <v>2</v>
      </c>
      <c r="E12" s="4">
        <v>2</v>
      </c>
      <c r="F12" s="4">
        <f t="shared" si="0"/>
        <v>8</v>
      </c>
      <c r="G12" s="4">
        <v>4</v>
      </c>
      <c r="H12" s="4">
        <v>4</v>
      </c>
      <c r="I12" s="4">
        <v>4</v>
      </c>
      <c r="J12" s="4">
        <v>4</v>
      </c>
      <c r="K12" s="4">
        <v>4</v>
      </c>
      <c r="L12" s="4">
        <f t="shared" si="1"/>
        <v>20</v>
      </c>
      <c r="M12" s="4">
        <v>2</v>
      </c>
      <c r="N12" s="4">
        <v>3</v>
      </c>
      <c r="O12" s="4">
        <v>2</v>
      </c>
      <c r="P12" s="4">
        <v>3</v>
      </c>
      <c r="Q12" s="4">
        <v>2</v>
      </c>
      <c r="R12" s="4">
        <f t="shared" si="2"/>
        <v>12</v>
      </c>
      <c r="U12">
        <v>1</v>
      </c>
      <c r="V12">
        <f t="shared" si="3"/>
        <v>8</v>
      </c>
      <c r="W12">
        <f t="shared" si="4"/>
        <v>20</v>
      </c>
      <c r="Y12" s="14" t="s">
        <v>22</v>
      </c>
      <c r="Z12" cm="1">
        <f t="array" ref="Z12">MMULT(TRANSPOSE(_xlfn.ANCHORARRAY(Z7)),_xlfn.ANCHORARRAY(AE3))-(105*AG3^2)</f>
        <v>613.23638946935534</v>
      </c>
      <c r="AA12">
        <v>2</v>
      </c>
      <c r="AB12">
        <f>Z12/AA12</f>
        <v>306.61819473467767</v>
      </c>
      <c r="AC12">
        <f>AB12/AB13</f>
        <v>143.62557476586551</v>
      </c>
      <c r="AI12">
        <f t="shared" si="5"/>
        <v>14.454613164859744</v>
      </c>
      <c r="AJ12">
        <f t="shared" si="6"/>
        <v>-2.4546131648597438</v>
      </c>
      <c r="AK12" s="2">
        <f t="shared" si="10"/>
        <v>-2.5684216635127886</v>
      </c>
      <c r="AL12" s="1">
        <f t="shared" si="11"/>
        <v>6.0251257891027681</v>
      </c>
      <c r="AM12" s="3">
        <f t="shared" si="12"/>
        <v>6.5967898416018</v>
      </c>
      <c r="AP12">
        <f t="shared" si="8"/>
        <v>2.4546131648597438</v>
      </c>
    </row>
    <row r="13" spans="1:42" x14ac:dyDescent="0.3">
      <c r="A13" s="4">
        <f t="shared" si="9"/>
        <v>11</v>
      </c>
      <c r="B13" s="4">
        <v>4</v>
      </c>
      <c r="C13" s="4">
        <v>4</v>
      </c>
      <c r="D13" s="4">
        <v>4</v>
      </c>
      <c r="E13" s="4">
        <v>4</v>
      </c>
      <c r="F13" s="4">
        <f t="shared" si="0"/>
        <v>16</v>
      </c>
      <c r="G13" s="4">
        <v>3</v>
      </c>
      <c r="H13" s="4">
        <v>3</v>
      </c>
      <c r="I13" s="4">
        <v>3</v>
      </c>
      <c r="J13" s="4">
        <v>3</v>
      </c>
      <c r="K13" s="4">
        <v>3</v>
      </c>
      <c r="L13" s="4">
        <f t="shared" si="1"/>
        <v>15</v>
      </c>
      <c r="M13" s="4">
        <v>4</v>
      </c>
      <c r="N13" s="4">
        <v>4</v>
      </c>
      <c r="O13" s="4">
        <v>4</v>
      </c>
      <c r="P13" s="4">
        <v>4</v>
      </c>
      <c r="Q13" s="4">
        <v>4</v>
      </c>
      <c r="R13" s="4">
        <f t="shared" si="2"/>
        <v>20</v>
      </c>
      <c r="U13">
        <v>1</v>
      </c>
      <c r="V13">
        <f t="shared" si="3"/>
        <v>16</v>
      </c>
      <c r="W13">
        <f t="shared" si="4"/>
        <v>15</v>
      </c>
      <c r="Y13" s="14" t="s">
        <v>23</v>
      </c>
      <c r="Z13">
        <f>Z14-Z12</f>
        <v>217.75408672112098</v>
      </c>
      <c r="AA13">
        <v>102</v>
      </c>
      <c r="AB13">
        <f t="shared" ref="AB13:AB14" si="13">Z13/AA13</f>
        <v>2.1348439874619705</v>
      </c>
      <c r="AI13">
        <f t="shared" si="5"/>
        <v>17.514786096215516</v>
      </c>
      <c r="AJ13">
        <f t="shared" si="6"/>
        <v>2.4852139037844836</v>
      </c>
      <c r="AK13" s="2">
        <f t="shared" si="10"/>
        <v>4.9398270686442274</v>
      </c>
      <c r="AL13" s="1">
        <f t="shared" si="11"/>
        <v>6.1762881475637128</v>
      </c>
      <c r="AM13" s="3">
        <f t="shared" si="12"/>
        <v>24.401891468110222</v>
      </c>
      <c r="AP13">
        <f t="shared" si="8"/>
        <v>2.4852139037844836</v>
      </c>
    </row>
    <row r="14" spans="1:42" x14ac:dyDescent="0.3">
      <c r="A14" s="4">
        <f t="shared" si="9"/>
        <v>12</v>
      </c>
      <c r="B14" s="4">
        <v>2</v>
      </c>
      <c r="C14" s="4">
        <v>2</v>
      </c>
      <c r="D14" s="4">
        <v>1</v>
      </c>
      <c r="E14" s="4">
        <v>2</v>
      </c>
      <c r="F14" s="4">
        <f t="shared" si="0"/>
        <v>7</v>
      </c>
      <c r="G14" s="4">
        <v>4</v>
      </c>
      <c r="H14" s="4">
        <v>4</v>
      </c>
      <c r="I14" s="4">
        <v>4</v>
      </c>
      <c r="J14" s="4">
        <v>4</v>
      </c>
      <c r="K14" s="4">
        <v>4</v>
      </c>
      <c r="L14" s="4">
        <f t="shared" si="1"/>
        <v>20</v>
      </c>
      <c r="M14" s="4">
        <v>3</v>
      </c>
      <c r="N14" s="4">
        <v>3</v>
      </c>
      <c r="O14" s="4">
        <v>2</v>
      </c>
      <c r="P14" s="4">
        <v>3</v>
      </c>
      <c r="Q14" s="4">
        <v>3</v>
      </c>
      <c r="R14" s="4">
        <f t="shared" si="2"/>
        <v>14</v>
      </c>
      <c r="U14">
        <v>1</v>
      </c>
      <c r="V14">
        <f t="shared" si="3"/>
        <v>7</v>
      </c>
      <c r="W14">
        <f t="shared" si="4"/>
        <v>20</v>
      </c>
      <c r="Y14" s="14" t="s">
        <v>24</v>
      </c>
      <c r="Z14" cm="1">
        <f t="array" ref="Z14">MMULT(TRANSPOSE(R3:R107),R3:R107)-(105*AG3^2)</f>
        <v>830.99047619047633</v>
      </c>
      <c r="AA14">
        <v>104</v>
      </c>
      <c r="AI14">
        <f t="shared" si="5"/>
        <v>13.794204134813828</v>
      </c>
      <c r="AJ14">
        <f t="shared" si="6"/>
        <v>0.20579586518617177</v>
      </c>
      <c r="AK14" s="2">
        <f t="shared" si="10"/>
        <v>-2.2794180385983118</v>
      </c>
      <c r="AL14" s="1">
        <f t="shared" si="11"/>
        <v>4.2351938127724982E-2</v>
      </c>
      <c r="AM14" s="3">
        <f t="shared" si="12"/>
        <v>5.1957465946873747</v>
      </c>
      <c r="AP14">
        <f t="shared" si="8"/>
        <v>0.20579586518617177</v>
      </c>
    </row>
    <row r="15" spans="1:42" x14ac:dyDescent="0.3">
      <c r="A15" s="4">
        <f t="shared" si="9"/>
        <v>13</v>
      </c>
      <c r="B15" s="4">
        <v>2</v>
      </c>
      <c r="C15" s="4">
        <v>2</v>
      </c>
      <c r="D15" s="4">
        <v>2</v>
      </c>
      <c r="E15" s="4">
        <v>2</v>
      </c>
      <c r="F15" s="4">
        <f t="shared" si="0"/>
        <v>8</v>
      </c>
      <c r="G15" s="4">
        <v>2</v>
      </c>
      <c r="H15" s="4">
        <v>1</v>
      </c>
      <c r="I15" s="4">
        <v>1</v>
      </c>
      <c r="J15" s="4">
        <v>2</v>
      </c>
      <c r="K15" s="4">
        <v>2</v>
      </c>
      <c r="L15" s="4">
        <f t="shared" si="1"/>
        <v>8</v>
      </c>
      <c r="M15" s="4">
        <v>2</v>
      </c>
      <c r="N15" s="4">
        <v>2</v>
      </c>
      <c r="O15" s="4">
        <v>2</v>
      </c>
      <c r="P15" s="4">
        <v>2</v>
      </c>
      <c r="Q15" s="4">
        <v>2</v>
      </c>
      <c r="R15" s="4">
        <f t="shared" si="2"/>
        <v>10</v>
      </c>
      <c r="U15">
        <v>1</v>
      </c>
      <c r="V15">
        <f t="shared" si="3"/>
        <v>8</v>
      </c>
      <c r="W15">
        <f t="shared" si="4"/>
        <v>8</v>
      </c>
      <c r="AI15">
        <f t="shared" si="5"/>
        <v>9.1191748232320364</v>
      </c>
      <c r="AJ15">
        <f t="shared" si="6"/>
        <v>0.88082517676796357</v>
      </c>
      <c r="AK15" s="2">
        <f t="shared" si="10"/>
        <v>0.6750293115817918</v>
      </c>
      <c r="AL15" s="1">
        <f t="shared" si="11"/>
        <v>0.77585299202831426</v>
      </c>
      <c r="AM15" s="3">
        <f t="shared" si="12"/>
        <v>0.45566457149458778</v>
      </c>
      <c r="AP15">
        <f t="shared" si="8"/>
        <v>0.88082517676796357</v>
      </c>
    </row>
    <row r="16" spans="1:42" x14ac:dyDescent="0.3">
      <c r="A16" s="4">
        <f t="shared" si="9"/>
        <v>14</v>
      </c>
      <c r="B16" s="4">
        <v>3</v>
      </c>
      <c r="C16" s="4">
        <v>3</v>
      </c>
      <c r="D16" s="4">
        <v>4</v>
      </c>
      <c r="E16" s="4">
        <v>4</v>
      </c>
      <c r="F16" s="4">
        <f t="shared" si="0"/>
        <v>14</v>
      </c>
      <c r="G16" s="4">
        <v>4</v>
      </c>
      <c r="H16" s="4">
        <v>4</v>
      </c>
      <c r="I16" s="4">
        <v>4</v>
      </c>
      <c r="J16" s="4">
        <v>4</v>
      </c>
      <c r="K16" s="4">
        <v>3</v>
      </c>
      <c r="L16" s="4">
        <f t="shared" si="1"/>
        <v>19</v>
      </c>
      <c r="M16" s="4">
        <v>3</v>
      </c>
      <c r="N16" s="4">
        <v>4</v>
      </c>
      <c r="O16" s="4">
        <v>4</v>
      </c>
      <c r="P16" s="4">
        <v>3</v>
      </c>
      <c r="Q16" s="4">
        <v>4</v>
      </c>
      <c r="R16" s="4">
        <f t="shared" si="2"/>
        <v>18</v>
      </c>
      <c r="U16">
        <v>1</v>
      </c>
      <c r="V16">
        <f t="shared" si="3"/>
        <v>14</v>
      </c>
      <c r="W16">
        <f t="shared" si="4"/>
        <v>19</v>
      </c>
      <c r="Y16" s="14" t="s">
        <v>28</v>
      </c>
      <c r="Z16" cm="1">
        <f t="array" ref="Z16:AB18">MINVERSE(_xlfn.ANCHORARRAY(Z3))</f>
        <v>0.33970403160167562</v>
      </c>
      <c r="AA16">
        <v>-1.3930299845095955E-2</v>
      </c>
      <c r="AB16">
        <v>-1.1635364182375018E-2</v>
      </c>
      <c r="AI16">
        <f t="shared" si="5"/>
        <v>17.972447483332921</v>
      </c>
      <c r="AJ16">
        <f t="shared" si="6"/>
        <v>2.7552516667078919E-2</v>
      </c>
      <c r="AK16" s="2">
        <f t="shared" si="10"/>
        <v>-0.85327266010088465</v>
      </c>
      <c r="AL16" s="1">
        <f t="shared" si="11"/>
        <v>7.5914117468966168E-4</v>
      </c>
      <c r="AM16" s="3">
        <f t="shared" si="12"/>
        <v>0.72807423247563985</v>
      </c>
      <c r="AP16">
        <f t="shared" si="8"/>
        <v>2.7552516667078919E-2</v>
      </c>
    </row>
    <row r="17" spans="1:42" x14ac:dyDescent="0.3">
      <c r="A17" s="4">
        <f t="shared" si="9"/>
        <v>15</v>
      </c>
      <c r="B17" s="4">
        <v>4</v>
      </c>
      <c r="C17" s="4">
        <v>4</v>
      </c>
      <c r="D17" s="4">
        <v>4</v>
      </c>
      <c r="E17" s="4">
        <v>3</v>
      </c>
      <c r="F17" s="4">
        <f t="shared" si="0"/>
        <v>15</v>
      </c>
      <c r="G17" s="4">
        <v>3</v>
      </c>
      <c r="H17" s="4">
        <v>2</v>
      </c>
      <c r="I17" s="4">
        <v>3</v>
      </c>
      <c r="J17" s="4">
        <v>3</v>
      </c>
      <c r="K17" s="4">
        <v>2</v>
      </c>
      <c r="L17" s="4">
        <f t="shared" si="1"/>
        <v>13</v>
      </c>
      <c r="M17" s="4">
        <v>3</v>
      </c>
      <c r="N17" s="4">
        <v>3</v>
      </c>
      <c r="O17" s="4">
        <v>3</v>
      </c>
      <c r="P17" s="4">
        <v>3</v>
      </c>
      <c r="Q17" s="4">
        <v>3</v>
      </c>
      <c r="R17" s="4">
        <f t="shared" si="2"/>
        <v>15</v>
      </c>
      <c r="U17">
        <v>1</v>
      </c>
      <c r="V17">
        <f t="shared" si="3"/>
        <v>15</v>
      </c>
      <c r="W17">
        <f t="shared" si="4"/>
        <v>13</v>
      </c>
      <c r="Z17">
        <v>-1.3930299845095948E-2</v>
      </c>
      <c r="AA17">
        <v>1.0055506896713029E-3</v>
      </c>
      <c r="AB17">
        <v>1.5259873687225944E-4</v>
      </c>
      <c r="AI17">
        <f t="shared" si="5"/>
        <v>15.965137342564983</v>
      </c>
      <c r="AJ17">
        <f t="shared" si="6"/>
        <v>-0.96513734256498296</v>
      </c>
      <c r="AK17" s="2">
        <f t="shared" si="10"/>
        <v>-0.99268985923206188</v>
      </c>
      <c r="AL17" s="1">
        <f t="shared" si="11"/>
        <v>0.93149009001339722</v>
      </c>
      <c r="AM17" s="3">
        <f t="shared" si="12"/>
        <v>0.98543315662217079</v>
      </c>
      <c r="AP17">
        <f t="shared" si="8"/>
        <v>0.96513734256498296</v>
      </c>
    </row>
    <row r="18" spans="1:42" x14ac:dyDescent="0.3">
      <c r="A18" s="4">
        <f t="shared" si="9"/>
        <v>16</v>
      </c>
      <c r="B18" s="4">
        <v>4</v>
      </c>
      <c r="C18" s="4">
        <v>3</v>
      </c>
      <c r="D18" s="4">
        <v>4</v>
      </c>
      <c r="E18" s="4">
        <v>4</v>
      </c>
      <c r="F18" s="4">
        <f t="shared" si="0"/>
        <v>15</v>
      </c>
      <c r="G18" s="4">
        <v>3</v>
      </c>
      <c r="H18" s="4">
        <v>3</v>
      </c>
      <c r="I18" s="4">
        <v>4</v>
      </c>
      <c r="J18" s="4">
        <v>3</v>
      </c>
      <c r="K18" s="4">
        <v>3</v>
      </c>
      <c r="L18" s="4">
        <f t="shared" si="1"/>
        <v>16</v>
      </c>
      <c r="M18" s="4">
        <v>3</v>
      </c>
      <c r="N18" s="4">
        <v>3</v>
      </c>
      <c r="O18" s="4">
        <v>4</v>
      </c>
      <c r="P18" s="4">
        <v>3</v>
      </c>
      <c r="Q18" s="4">
        <v>3</v>
      </c>
      <c r="R18" s="4">
        <f t="shared" si="2"/>
        <v>16</v>
      </c>
      <c r="U18">
        <v>1</v>
      </c>
      <c r="V18">
        <f t="shared" si="3"/>
        <v>15</v>
      </c>
      <c r="W18">
        <f t="shared" si="4"/>
        <v>16</v>
      </c>
      <c r="Z18">
        <v>-1.1635364182375024E-2</v>
      </c>
      <c r="AA18">
        <v>1.5259873687225998E-4</v>
      </c>
      <c r="AB18">
        <v>6.8392583376130809E-4</v>
      </c>
      <c r="AI18">
        <f t="shared" si="5"/>
        <v>17.29899692797191</v>
      </c>
      <c r="AJ18">
        <f t="shared" si="6"/>
        <v>-1.2989969279719098</v>
      </c>
      <c r="AK18" s="2">
        <f t="shared" si="10"/>
        <v>-0.33385958540692684</v>
      </c>
      <c r="AL18" s="1">
        <f t="shared" si="11"/>
        <v>1.6873930188804591</v>
      </c>
      <c r="AM18" s="3">
        <f t="shared" si="12"/>
        <v>0.11146222276808508</v>
      </c>
      <c r="AP18">
        <f t="shared" si="8"/>
        <v>1.2989969279719098</v>
      </c>
    </row>
    <row r="19" spans="1:42" x14ac:dyDescent="0.3">
      <c r="A19" s="4">
        <f t="shared" si="9"/>
        <v>17</v>
      </c>
      <c r="B19" s="4">
        <v>3</v>
      </c>
      <c r="C19" s="4">
        <v>3</v>
      </c>
      <c r="D19" s="4">
        <v>4</v>
      </c>
      <c r="E19" s="4">
        <v>3</v>
      </c>
      <c r="F19" s="4">
        <f t="shared" si="0"/>
        <v>13</v>
      </c>
      <c r="G19" s="4">
        <v>2</v>
      </c>
      <c r="H19" s="4">
        <v>2</v>
      </c>
      <c r="I19" s="4">
        <v>2</v>
      </c>
      <c r="J19" s="4">
        <v>2</v>
      </c>
      <c r="K19" s="4">
        <v>2</v>
      </c>
      <c r="L19" s="4">
        <f t="shared" si="1"/>
        <v>10</v>
      </c>
      <c r="M19" s="4">
        <v>2</v>
      </c>
      <c r="N19" s="4">
        <v>3</v>
      </c>
      <c r="O19" s="4">
        <v>3</v>
      </c>
      <c r="P19" s="4">
        <v>3</v>
      </c>
      <c r="Q19" s="4">
        <v>2</v>
      </c>
      <c r="R19" s="4">
        <f t="shared" si="2"/>
        <v>13</v>
      </c>
      <c r="U19">
        <v>1</v>
      </c>
      <c r="V19">
        <f t="shared" si="3"/>
        <v>13</v>
      </c>
      <c r="W19">
        <f t="shared" si="4"/>
        <v>10</v>
      </c>
      <c r="AI19">
        <f t="shared" si="5"/>
        <v>13.310459697066229</v>
      </c>
      <c r="AJ19">
        <f t="shared" si="6"/>
        <v>-0.31045969706622856</v>
      </c>
      <c r="AK19" s="2">
        <f t="shared" si="10"/>
        <v>0.98853723090568124</v>
      </c>
      <c r="AL19" s="1">
        <f t="shared" si="11"/>
        <v>9.6385223502454404E-2</v>
      </c>
      <c r="AM19" s="3">
        <f t="shared" si="12"/>
        <v>0.97720585688667216</v>
      </c>
      <c r="AP19">
        <f t="shared" si="8"/>
        <v>0.31045969706622856</v>
      </c>
    </row>
    <row r="20" spans="1:42" x14ac:dyDescent="0.3">
      <c r="A20" s="4">
        <f t="shared" si="9"/>
        <v>18</v>
      </c>
      <c r="B20" s="4">
        <v>3</v>
      </c>
      <c r="C20" s="4">
        <v>3</v>
      </c>
      <c r="D20" s="4">
        <v>2</v>
      </c>
      <c r="E20" s="4">
        <v>3</v>
      </c>
      <c r="F20" s="4">
        <f t="shared" si="0"/>
        <v>11</v>
      </c>
      <c r="G20" s="4">
        <v>4</v>
      </c>
      <c r="H20" s="4">
        <v>4</v>
      </c>
      <c r="I20" s="4">
        <v>4</v>
      </c>
      <c r="J20" s="4">
        <v>4</v>
      </c>
      <c r="K20" s="4">
        <v>4</v>
      </c>
      <c r="L20" s="4">
        <f t="shared" si="1"/>
        <v>20</v>
      </c>
      <c r="M20" s="4">
        <v>3</v>
      </c>
      <c r="N20" s="4">
        <v>3</v>
      </c>
      <c r="O20" s="4">
        <v>3</v>
      </c>
      <c r="P20" s="4">
        <v>3</v>
      </c>
      <c r="Q20" s="4">
        <v>3</v>
      </c>
      <c r="R20" s="4">
        <f t="shared" si="2"/>
        <v>15</v>
      </c>
      <c r="U20">
        <v>1</v>
      </c>
      <c r="V20">
        <f t="shared" si="3"/>
        <v>11</v>
      </c>
      <c r="W20">
        <f t="shared" si="4"/>
        <v>20</v>
      </c>
      <c r="Y20" s="14" t="s">
        <v>30</v>
      </c>
      <c r="Z20">
        <f>Z7/SQRT(AB13*Z16)</f>
        <v>0.32755415844276342</v>
      </c>
      <c r="AA20" t="s">
        <v>39</v>
      </c>
      <c r="AI20">
        <f t="shared" si="5"/>
        <v>16.435840254997487</v>
      </c>
      <c r="AJ20">
        <f t="shared" si="6"/>
        <v>-1.4358402549974869</v>
      </c>
      <c r="AK20" s="2">
        <f t="shared" si="10"/>
        <v>-1.1253805579312584</v>
      </c>
      <c r="AL20" s="1">
        <f t="shared" si="11"/>
        <v>2.0616372378712482</v>
      </c>
      <c r="AM20" s="3">
        <f t="shared" si="12"/>
        <v>1.2664814001696703</v>
      </c>
      <c r="AP20">
        <f t="shared" si="8"/>
        <v>1.4358402549974869</v>
      </c>
    </row>
    <row r="21" spans="1:42" x14ac:dyDescent="0.3">
      <c r="A21" s="4">
        <f t="shared" si="9"/>
        <v>19</v>
      </c>
      <c r="B21" s="4">
        <v>4</v>
      </c>
      <c r="C21" s="4">
        <v>3</v>
      </c>
      <c r="D21" s="4">
        <v>3</v>
      </c>
      <c r="E21" s="4">
        <v>3</v>
      </c>
      <c r="F21" s="4">
        <f t="shared" si="0"/>
        <v>13</v>
      </c>
      <c r="G21" s="4">
        <v>4</v>
      </c>
      <c r="H21" s="4">
        <v>3</v>
      </c>
      <c r="I21" s="4">
        <v>3</v>
      </c>
      <c r="J21" s="4">
        <v>3</v>
      </c>
      <c r="K21" s="4">
        <v>3</v>
      </c>
      <c r="L21" s="4">
        <f t="shared" si="1"/>
        <v>16</v>
      </c>
      <c r="M21" s="4">
        <v>3</v>
      </c>
      <c r="N21" s="4">
        <v>3</v>
      </c>
      <c r="O21" s="4">
        <v>3</v>
      </c>
      <c r="P21" s="4">
        <v>3</v>
      </c>
      <c r="Q21" s="4">
        <v>3</v>
      </c>
      <c r="R21" s="4">
        <f t="shared" si="2"/>
        <v>15</v>
      </c>
      <c r="U21">
        <v>1</v>
      </c>
      <c r="V21">
        <f t="shared" si="3"/>
        <v>13</v>
      </c>
      <c r="W21">
        <f t="shared" si="4"/>
        <v>16</v>
      </c>
      <c r="Y21" s="14" t="s">
        <v>29</v>
      </c>
      <c r="Z21">
        <f>Z8/SQRT(AA17*AB13)</f>
        <v>14.253710948770692</v>
      </c>
      <c r="AA21" t="s">
        <v>39</v>
      </c>
      <c r="AI21">
        <f t="shared" si="5"/>
        <v>15.978178867880082</v>
      </c>
      <c r="AJ21">
        <f t="shared" si="6"/>
        <v>-0.97817886788008224</v>
      </c>
      <c r="AK21" s="2">
        <f t="shared" si="10"/>
        <v>0.45766138711740467</v>
      </c>
      <c r="AL21" s="1">
        <f t="shared" si="11"/>
        <v>0.95683389756715942</v>
      </c>
      <c r="AM21" s="3">
        <f t="shared" si="12"/>
        <v>0.20945394525822694</v>
      </c>
      <c r="AP21">
        <f t="shared" si="8"/>
        <v>0.97817886788008224</v>
      </c>
    </row>
    <row r="22" spans="1:42" x14ac:dyDescent="0.3">
      <c r="A22" s="4">
        <f t="shared" si="9"/>
        <v>20</v>
      </c>
      <c r="B22" s="4">
        <v>3</v>
      </c>
      <c r="C22" s="4">
        <v>3</v>
      </c>
      <c r="D22" s="4">
        <v>4</v>
      </c>
      <c r="E22" s="4">
        <v>3</v>
      </c>
      <c r="F22" s="4">
        <f t="shared" si="0"/>
        <v>13</v>
      </c>
      <c r="G22" s="4">
        <v>1</v>
      </c>
      <c r="H22" s="4">
        <v>2</v>
      </c>
      <c r="I22" s="4">
        <v>1</v>
      </c>
      <c r="J22" s="4">
        <v>1</v>
      </c>
      <c r="K22" s="4">
        <v>2</v>
      </c>
      <c r="L22" s="4">
        <f t="shared" si="1"/>
        <v>7</v>
      </c>
      <c r="M22" s="4">
        <v>2</v>
      </c>
      <c r="N22" s="4">
        <v>2</v>
      </c>
      <c r="O22" s="4">
        <v>2</v>
      </c>
      <c r="P22" s="4">
        <v>2</v>
      </c>
      <c r="Q22" s="4">
        <v>2</v>
      </c>
      <c r="R22" s="4">
        <f t="shared" si="2"/>
        <v>10</v>
      </c>
      <c r="U22">
        <v>1</v>
      </c>
      <c r="V22">
        <f t="shared" si="3"/>
        <v>13</v>
      </c>
      <c r="W22">
        <f t="shared" si="4"/>
        <v>7</v>
      </c>
      <c r="Y22" s="14" t="s">
        <v>31</v>
      </c>
      <c r="Z22">
        <f>Z9/SQRT(AB18*AB13)</f>
        <v>11.635934924951991</v>
      </c>
      <c r="AA22" t="s">
        <v>39</v>
      </c>
      <c r="AI22">
        <f t="shared" si="5"/>
        <v>11.976600111659302</v>
      </c>
      <c r="AJ22">
        <f t="shared" si="6"/>
        <v>-1.9766001116593017</v>
      </c>
      <c r="AK22" s="2">
        <f t="shared" si="10"/>
        <v>-0.99842124377921948</v>
      </c>
      <c r="AL22" s="1">
        <f t="shared" si="11"/>
        <v>3.9069480014115641</v>
      </c>
      <c r="AM22" s="3">
        <f t="shared" si="12"/>
        <v>0.99684498002964361</v>
      </c>
      <c r="AP22">
        <f t="shared" si="8"/>
        <v>1.9766001116593017</v>
      </c>
    </row>
    <row r="23" spans="1:42" x14ac:dyDescent="0.3">
      <c r="A23" s="4">
        <f t="shared" si="9"/>
        <v>21</v>
      </c>
      <c r="B23" s="4">
        <v>3</v>
      </c>
      <c r="C23" s="4">
        <v>3</v>
      </c>
      <c r="D23" s="4">
        <v>3</v>
      </c>
      <c r="E23" s="4">
        <v>3</v>
      </c>
      <c r="F23" s="4">
        <f t="shared" si="0"/>
        <v>12</v>
      </c>
      <c r="G23" s="4">
        <v>2</v>
      </c>
      <c r="H23" s="4">
        <v>2</v>
      </c>
      <c r="I23" s="4">
        <v>2</v>
      </c>
      <c r="J23" s="4">
        <v>2</v>
      </c>
      <c r="K23" s="4">
        <v>2</v>
      </c>
      <c r="L23" s="4">
        <f t="shared" si="1"/>
        <v>10</v>
      </c>
      <c r="M23" s="4">
        <v>2</v>
      </c>
      <c r="N23" s="4">
        <v>3</v>
      </c>
      <c r="O23" s="4">
        <v>2</v>
      </c>
      <c r="P23" s="4">
        <v>2</v>
      </c>
      <c r="Q23" s="4">
        <v>2</v>
      </c>
      <c r="R23" s="4">
        <f t="shared" si="2"/>
        <v>11</v>
      </c>
      <c r="U23">
        <v>1</v>
      </c>
      <c r="V23">
        <f t="shared" si="3"/>
        <v>12</v>
      </c>
      <c r="W23">
        <f t="shared" si="4"/>
        <v>10</v>
      </c>
      <c r="AI23">
        <f t="shared" si="5"/>
        <v>12.650050667020313</v>
      </c>
      <c r="AJ23">
        <f t="shared" si="6"/>
        <v>-1.650050667020313</v>
      </c>
      <c r="AK23" s="2">
        <f t="shared" si="10"/>
        <v>0.32654944463898872</v>
      </c>
      <c r="AL23" s="1">
        <f t="shared" si="11"/>
        <v>2.7226672037341797</v>
      </c>
      <c r="AM23" s="3">
        <f t="shared" si="12"/>
        <v>0.10663453979403195</v>
      </c>
      <c r="AP23">
        <f t="shared" si="8"/>
        <v>1.650050667020313</v>
      </c>
    </row>
    <row r="24" spans="1:42" x14ac:dyDescent="0.3">
      <c r="A24" s="4">
        <f t="shared" si="9"/>
        <v>22</v>
      </c>
      <c r="B24" s="4">
        <v>4</v>
      </c>
      <c r="C24" s="4">
        <v>4</v>
      </c>
      <c r="D24" s="4">
        <v>4</v>
      </c>
      <c r="E24" s="4">
        <v>4</v>
      </c>
      <c r="F24" s="4">
        <f t="shared" si="0"/>
        <v>16</v>
      </c>
      <c r="G24" s="4">
        <v>2</v>
      </c>
      <c r="H24" s="4">
        <v>2</v>
      </c>
      <c r="I24" s="4">
        <v>2</v>
      </c>
      <c r="J24" s="4">
        <v>2</v>
      </c>
      <c r="K24" s="4">
        <v>3</v>
      </c>
      <c r="L24" s="4">
        <f t="shared" si="1"/>
        <v>11</v>
      </c>
      <c r="M24" s="4">
        <v>3</v>
      </c>
      <c r="N24" s="4">
        <v>4</v>
      </c>
      <c r="O24" s="4">
        <v>2</v>
      </c>
      <c r="P24" s="4">
        <v>3</v>
      </c>
      <c r="Q24" s="4">
        <v>3</v>
      </c>
      <c r="R24" s="4">
        <f t="shared" si="2"/>
        <v>15</v>
      </c>
      <c r="U24">
        <v>1</v>
      </c>
      <c r="V24">
        <f t="shared" si="3"/>
        <v>16</v>
      </c>
      <c r="W24">
        <f t="shared" si="4"/>
        <v>11</v>
      </c>
      <c r="AI24">
        <f t="shared" si="5"/>
        <v>15.736306649006281</v>
      </c>
      <c r="AJ24">
        <f t="shared" si="6"/>
        <v>-0.73630664900628062</v>
      </c>
      <c r="AK24" s="2">
        <f t="shared" si="10"/>
        <v>0.91374401801403238</v>
      </c>
      <c r="AL24" s="1">
        <f t="shared" si="11"/>
        <v>0.54214748137085811</v>
      </c>
      <c r="AM24" s="3">
        <f t="shared" si="12"/>
        <v>0.83492813045642833</v>
      </c>
      <c r="AP24">
        <f t="shared" si="8"/>
        <v>0.73630664900628062</v>
      </c>
    </row>
    <row r="25" spans="1:42" x14ac:dyDescent="0.3">
      <c r="A25" s="4">
        <f t="shared" si="9"/>
        <v>23</v>
      </c>
      <c r="B25" s="4">
        <v>3</v>
      </c>
      <c r="C25" s="4">
        <v>3</v>
      </c>
      <c r="D25" s="4">
        <v>3</v>
      </c>
      <c r="E25" s="4">
        <v>3</v>
      </c>
      <c r="F25" s="4">
        <f t="shared" si="0"/>
        <v>12</v>
      </c>
      <c r="G25" s="4">
        <v>3</v>
      </c>
      <c r="H25" s="4">
        <v>3</v>
      </c>
      <c r="I25" s="4">
        <v>3</v>
      </c>
      <c r="J25" s="4">
        <v>3</v>
      </c>
      <c r="K25" s="4">
        <v>3</v>
      </c>
      <c r="L25" s="4">
        <f t="shared" si="1"/>
        <v>15</v>
      </c>
      <c r="M25" s="4">
        <v>3</v>
      </c>
      <c r="N25" s="4">
        <v>3</v>
      </c>
      <c r="O25" s="4">
        <v>3</v>
      </c>
      <c r="P25" s="4">
        <v>3</v>
      </c>
      <c r="Q25" s="4">
        <v>4</v>
      </c>
      <c r="R25" s="4">
        <f t="shared" si="2"/>
        <v>16</v>
      </c>
      <c r="U25">
        <v>1</v>
      </c>
      <c r="V25">
        <f t="shared" si="3"/>
        <v>12</v>
      </c>
      <c r="W25">
        <f t="shared" si="4"/>
        <v>15</v>
      </c>
      <c r="AI25">
        <f t="shared" si="5"/>
        <v>14.873149976031858</v>
      </c>
      <c r="AJ25">
        <f t="shared" si="6"/>
        <v>1.1268500239681423</v>
      </c>
      <c r="AK25" s="2">
        <f t="shared" si="10"/>
        <v>1.8631566729744229</v>
      </c>
      <c r="AL25" s="1">
        <f t="shared" si="11"/>
        <v>1.2697909765170028</v>
      </c>
      <c r="AM25" s="3">
        <f t="shared" si="12"/>
        <v>3.4713527880491206</v>
      </c>
      <c r="AP25">
        <f t="shared" si="8"/>
        <v>1.1268500239681423</v>
      </c>
    </row>
    <row r="26" spans="1:42" x14ac:dyDescent="0.3">
      <c r="A26" s="4">
        <f t="shared" si="9"/>
        <v>24</v>
      </c>
      <c r="B26" s="4">
        <v>3</v>
      </c>
      <c r="C26" s="4">
        <v>4</v>
      </c>
      <c r="D26" s="4">
        <v>3</v>
      </c>
      <c r="E26" s="4">
        <v>3</v>
      </c>
      <c r="F26" s="4">
        <f t="shared" si="0"/>
        <v>13</v>
      </c>
      <c r="G26" s="4">
        <v>4</v>
      </c>
      <c r="H26" s="4">
        <v>4</v>
      </c>
      <c r="I26" s="4">
        <v>4</v>
      </c>
      <c r="J26" s="4">
        <v>3</v>
      </c>
      <c r="K26" s="4">
        <v>4</v>
      </c>
      <c r="L26" s="4">
        <f t="shared" si="1"/>
        <v>19</v>
      </c>
      <c r="M26" s="4">
        <v>4</v>
      </c>
      <c r="N26" s="4">
        <v>4</v>
      </c>
      <c r="O26" s="4">
        <v>3</v>
      </c>
      <c r="P26" s="4">
        <v>3</v>
      </c>
      <c r="Q26" s="4">
        <v>4</v>
      </c>
      <c r="R26" s="4">
        <f t="shared" si="2"/>
        <v>18</v>
      </c>
      <c r="U26">
        <v>1</v>
      </c>
      <c r="V26">
        <f t="shared" si="3"/>
        <v>13</v>
      </c>
      <c r="W26">
        <f t="shared" si="4"/>
        <v>19</v>
      </c>
      <c r="Y26" s="14" t="s">
        <v>45</v>
      </c>
      <c r="AI26">
        <f t="shared" si="5"/>
        <v>17.312038453287009</v>
      </c>
      <c r="AJ26">
        <f t="shared" si="6"/>
        <v>0.68796154671299092</v>
      </c>
      <c r="AK26" s="2">
        <f t="shared" si="10"/>
        <v>-0.43888847725515134</v>
      </c>
      <c r="AL26" s="1">
        <f t="shared" si="11"/>
        <v>0.47329108975573081</v>
      </c>
      <c r="AM26" s="3">
        <f t="shared" si="12"/>
        <v>0.19262309546734549</v>
      </c>
      <c r="AP26">
        <f t="shared" si="8"/>
        <v>0.68796154671299092</v>
      </c>
    </row>
    <row r="27" spans="1:42" x14ac:dyDescent="0.3">
      <c r="A27" s="4">
        <f t="shared" si="9"/>
        <v>25</v>
      </c>
      <c r="B27" s="4">
        <v>3</v>
      </c>
      <c r="C27" s="4">
        <v>3</v>
      </c>
      <c r="D27" s="4">
        <v>3</v>
      </c>
      <c r="E27" s="4">
        <v>3</v>
      </c>
      <c r="F27" s="4">
        <f t="shared" si="0"/>
        <v>12</v>
      </c>
      <c r="G27" s="4">
        <v>2</v>
      </c>
      <c r="H27" s="4">
        <v>2</v>
      </c>
      <c r="I27" s="4">
        <v>3</v>
      </c>
      <c r="J27" s="4">
        <v>2</v>
      </c>
      <c r="K27" s="4">
        <v>3</v>
      </c>
      <c r="L27" s="4">
        <f t="shared" si="1"/>
        <v>12</v>
      </c>
      <c r="M27" s="4">
        <v>3</v>
      </c>
      <c r="N27" s="4">
        <v>3</v>
      </c>
      <c r="O27" s="4">
        <v>2</v>
      </c>
      <c r="P27" s="4">
        <v>3</v>
      </c>
      <c r="Q27" s="4">
        <v>2</v>
      </c>
      <c r="R27" s="4">
        <f t="shared" si="2"/>
        <v>13</v>
      </c>
      <c r="U27">
        <v>1</v>
      </c>
      <c r="V27">
        <f t="shared" si="3"/>
        <v>12</v>
      </c>
      <c r="W27">
        <f t="shared" si="4"/>
        <v>12</v>
      </c>
      <c r="AI27">
        <f t="shared" si="5"/>
        <v>13.539290390624931</v>
      </c>
      <c r="AJ27">
        <f t="shared" si="6"/>
        <v>-0.53929039062493089</v>
      </c>
      <c r="AK27" s="2">
        <f t="shared" si="10"/>
        <v>-1.2272519373379218</v>
      </c>
      <c r="AL27" s="1">
        <f t="shared" si="11"/>
        <v>0.29083412542039055</v>
      </c>
      <c r="AM27" s="3">
        <f t="shared" si="12"/>
        <v>1.5061473176996825</v>
      </c>
      <c r="AP27">
        <f t="shared" si="8"/>
        <v>0.53929039062493089</v>
      </c>
    </row>
    <row r="28" spans="1:42" x14ac:dyDescent="0.3">
      <c r="A28" s="4">
        <f t="shared" si="9"/>
        <v>26</v>
      </c>
      <c r="B28" s="4">
        <v>3</v>
      </c>
      <c r="C28" s="4">
        <v>2</v>
      </c>
      <c r="D28" s="4">
        <v>2</v>
      </c>
      <c r="E28" s="4">
        <v>2</v>
      </c>
      <c r="F28" s="4">
        <f t="shared" si="0"/>
        <v>9</v>
      </c>
      <c r="G28" s="4">
        <v>2</v>
      </c>
      <c r="H28" s="4">
        <v>2</v>
      </c>
      <c r="I28" s="4">
        <v>1</v>
      </c>
      <c r="J28" s="4">
        <v>2</v>
      </c>
      <c r="K28" s="4">
        <v>1</v>
      </c>
      <c r="L28" s="4">
        <f t="shared" si="1"/>
        <v>8</v>
      </c>
      <c r="M28" s="4">
        <v>2</v>
      </c>
      <c r="N28" s="4">
        <v>2</v>
      </c>
      <c r="O28" s="4">
        <v>3</v>
      </c>
      <c r="P28" s="4">
        <v>2</v>
      </c>
      <c r="Q28" s="4">
        <v>2</v>
      </c>
      <c r="R28" s="4">
        <f t="shared" si="2"/>
        <v>11</v>
      </c>
      <c r="U28">
        <v>1</v>
      </c>
      <c r="V28">
        <f t="shared" si="3"/>
        <v>9</v>
      </c>
      <c r="W28">
        <f t="shared" si="4"/>
        <v>8</v>
      </c>
      <c r="Y28" s="14" t="s">
        <v>20</v>
      </c>
      <c r="Z28" cm="1">
        <f t="array" ref="Z28:Z30">MMULT(TRANSPOSE(U3:W107),AP3:AP107)</f>
        <v>124.06589508973863</v>
      </c>
      <c r="AB28">
        <f>AVERAGE(AP3:AP107)</f>
        <v>1.1815799532356059</v>
      </c>
      <c r="AI28">
        <f t="shared" si="5"/>
        <v>9.779583853277952</v>
      </c>
      <c r="AJ28">
        <f t="shared" si="6"/>
        <v>1.220416146722048</v>
      </c>
      <c r="AK28" s="2">
        <f t="shared" si="10"/>
        <v>1.7597065373469789</v>
      </c>
      <c r="AL28" s="1">
        <f t="shared" si="11"/>
        <v>1.4894155711798913</v>
      </c>
      <c r="AM28" s="3">
        <f t="shared" si="12"/>
        <v>3.0965670975816946</v>
      </c>
      <c r="AP28">
        <f t="shared" si="8"/>
        <v>1.220416146722048</v>
      </c>
    </row>
    <row r="29" spans="1:42" x14ac:dyDescent="0.3">
      <c r="A29" s="4">
        <f t="shared" si="9"/>
        <v>27</v>
      </c>
      <c r="B29" s="4">
        <v>4</v>
      </c>
      <c r="C29" s="4">
        <v>4</v>
      </c>
      <c r="D29" s="4">
        <v>4</v>
      </c>
      <c r="E29" s="4">
        <v>4</v>
      </c>
      <c r="F29" s="4">
        <f t="shared" si="0"/>
        <v>16</v>
      </c>
      <c r="G29" s="4">
        <v>3</v>
      </c>
      <c r="H29" s="4">
        <v>3</v>
      </c>
      <c r="I29" s="4">
        <v>2</v>
      </c>
      <c r="J29" s="4">
        <v>2</v>
      </c>
      <c r="K29" s="4">
        <v>3</v>
      </c>
      <c r="L29" s="4">
        <f t="shared" si="1"/>
        <v>13</v>
      </c>
      <c r="M29" s="4">
        <v>3</v>
      </c>
      <c r="N29" s="4">
        <v>4</v>
      </c>
      <c r="O29" s="4">
        <v>3</v>
      </c>
      <c r="P29" s="4">
        <v>3</v>
      </c>
      <c r="Q29" s="4">
        <v>3</v>
      </c>
      <c r="R29" s="4">
        <f t="shared" si="2"/>
        <v>16</v>
      </c>
      <c r="U29">
        <v>1</v>
      </c>
      <c r="V29">
        <f t="shared" si="3"/>
        <v>16</v>
      </c>
      <c r="W29">
        <f t="shared" si="4"/>
        <v>13</v>
      </c>
      <c r="Z29">
        <v>1420.607444068231</v>
      </c>
      <c r="AI29">
        <f t="shared" si="5"/>
        <v>16.625546372610899</v>
      </c>
      <c r="AJ29">
        <f t="shared" si="6"/>
        <v>-0.62554637261089852</v>
      </c>
      <c r="AK29" s="2">
        <f t="shared" si="10"/>
        <v>-1.8459625193329465</v>
      </c>
      <c r="AL29" s="1">
        <f t="shared" si="11"/>
        <v>0.39130826428665311</v>
      </c>
      <c r="AM29" s="3">
        <f t="shared" si="12"/>
        <v>3.4075776227820391</v>
      </c>
      <c r="AP29">
        <f t="shared" si="8"/>
        <v>0.62554637261089852</v>
      </c>
    </row>
    <row r="30" spans="1:42" x14ac:dyDescent="0.3">
      <c r="A30" s="4">
        <f t="shared" si="9"/>
        <v>28</v>
      </c>
      <c r="B30" s="4">
        <v>2</v>
      </c>
      <c r="C30" s="4">
        <v>3</v>
      </c>
      <c r="D30" s="4">
        <v>3</v>
      </c>
      <c r="E30" s="4">
        <v>3</v>
      </c>
      <c r="F30" s="4">
        <f t="shared" si="0"/>
        <v>11</v>
      </c>
      <c r="G30" s="4">
        <v>2</v>
      </c>
      <c r="H30" s="4">
        <v>3</v>
      </c>
      <c r="I30" s="4">
        <v>3</v>
      </c>
      <c r="J30" s="4">
        <v>3</v>
      </c>
      <c r="K30" s="4">
        <v>3</v>
      </c>
      <c r="L30" s="4">
        <f t="shared" si="1"/>
        <v>14</v>
      </c>
      <c r="M30" s="4">
        <v>3</v>
      </c>
      <c r="N30" s="4">
        <v>3</v>
      </c>
      <c r="O30" s="4">
        <v>3</v>
      </c>
      <c r="P30" s="4">
        <v>4</v>
      </c>
      <c r="Q30" s="4">
        <v>3</v>
      </c>
      <c r="R30" s="4">
        <f t="shared" si="2"/>
        <v>16</v>
      </c>
      <c r="U30">
        <v>1</v>
      </c>
      <c r="V30">
        <f t="shared" si="3"/>
        <v>11</v>
      </c>
      <c r="W30">
        <f t="shared" si="4"/>
        <v>14</v>
      </c>
      <c r="Z30">
        <v>1828.9434244185516</v>
      </c>
      <c r="AI30">
        <f t="shared" si="5"/>
        <v>13.768121084183633</v>
      </c>
      <c r="AJ30">
        <f t="shared" si="6"/>
        <v>2.2318789158163668</v>
      </c>
      <c r="AK30" s="2">
        <f t="shared" si="10"/>
        <v>2.8574252884272653</v>
      </c>
      <c r="AL30" s="1">
        <f t="shared" si="11"/>
        <v>4.9812834948656404</v>
      </c>
      <c r="AM30" s="3">
        <f t="shared" si="12"/>
        <v>8.1648792789436406</v>
      </c>
      <c r="AP30">
        <f t="shared" si="8"/>
        <v>2.2318789158163668</v>
      </c>
    </row>
    <row r="31" spans="1:42" x14ac:dyDescent="0.3">
      <c r="A31" s="4">
        <f t="shared" si="9"/>
        <v>29</v>
      </c>
      <c r="B31" s="4">
        <v>3</v>
      </c>
      <c r="C31" s="4">
        <v>3</v>
      </c>
      <c r="D31" s="4">
        <v>3</v>
      </c>
      <c r="E31" s="4">
        <v>2</v>
      </c>
      <c r="F31" s="4">
        <f t="shared" si="0"/>
        <v>11</v>
      </c>
      <c r="G31" s="4">
        <v>3</v>
      </c>
      <c r="H31" s="4">
        <v>3</v>
      </c>
      <c r="I31" s="4">
        <v>4</v>
      </c>
      <c r="J31" s="4">
        <v>4</v>
      </c>
      <c r="K31" s="4">
        <v>3</v>
      </c>
      <c r="L31" s="4">
        <f t="shared" si="1"/>
        <v>17</v>
      </c>
      <c r="M31" s="4">
        <v>3</v>
      </c>
      <c r="N31" s="4">
        <v>3</v>
      </c>
      <c r="O31" s="4">
        <v>3</v>
      </c>
      <c r="P31" s="4">
        <v>3</v>
      </c>
      <c r="Q31" s="4">
        <v>3</v>
      </c>
      <c r="R31" s="4">
        <f t="shared" si="2"/>
        <v>15</v>
      </c>
      <c r="U31">
        <v>1</v>
      </c>
      <c r="V31">
        <f t="shared" si="3"/>
        <v>11</v>
      </c>
      <c r="W31">
        <f t="shared" si="4"/>
        <v>17</v>
      </c>
      <c r="AI31">
        <f t="shared" si="5"/>
        <v>15.10198066959056</v>
      </c>
      <c r="AJ31">
        <f t="shared" si="6"/>
        <v>-0.10198066959056007</v>
      </c>
      <c r="AK31" s="2">
        <f t="shared" si="10"/>
        <v>-2.3338595854069268</v>
      </c>
      <c r="AL31" s="1">
        <f t="shared" si="11"/>
        <v>1.0400056970138983E-2</v>
      </c>
      <c r="AM31" s="3">
        <f t="shared" si="12"/>
        <v>5.4469005643957926</v>
      </c>
      <c r="AP31">
        <f t="shared" si="8"/>
        <v>0.10198066959056007</v>
      </c>
    </row>
    <row r="32" spans="1:42" x14ac:dyDescent="0.3">
      <c r="A32" s="4">
        <f t="shared" si="9"/>
        <v>30</v>
      </c>
      <c r="B32" s="4">
        <v>4</v>
      </c>
      <c r="C32" s="4">
        <v>4</v>
      </c>
      <c r="D32" s="4">
        <v>4</v>
      </c>
      <c r="E32" s="4">
        <v>4</v>
      </c>
      <c r="F32" s="4">
        <f t="shared" si="0"/>
        <v>16</v>
      </c>
      <c r="G32" s="4">
        <v>2</v>
      </c>
      <c r="H32" s="4">
        <v>2</v>
      </c>
      <c r="I32" s="4">
        <v>2</v>
      </c>
      <c r="J32" s="4">
        <v>2</v>
      </c>
      <c r="K32" s="4">
        <v>2</v>
      </c>
      <c r="L32" s="4">
        <f t="shared" si="1"/>
        <v>10</v>
      </c>
      <c r="M32" s="4">
        <v>4</v>
      </c>
      <c r="N32" s="4">
        <v>3</v>
      </c>
      <c r="O32" s="4">
        <v>3</v>
      </c>
      <c r="P32" s="4">
        <v>3</v>
      </c>
      <c r="Q32" s="4">
        <v>3</v>
      </c>
      <c r="R32" s="4">
        <f t="shared" si="2"/>
        <v>16</v>
      </c>
      <c r="U32">
        <v>1</v>
      </c>
      <c r="V32">
        <f t="shared" si="3"/>
        <v>16</v>
      </c>
      <c r="W32">
        <f t="shared" si="4"/>
        <v>10</v>
      </c>
      <c r="AI32">
        <f t="shared" si="5"/>
        <v>15.291686787203972</v>
      </c>
      <c r="AJ32">
        <f t="shared" si="6"/>
        <v>0.70831321279602832</v>
      </c>
      <c r="AK32" s="2">
        <f t="shared" si="10"/>
        <v>0.81029388238658839</v>
      </c>
      <c r="AL32" s="1">
        <f t="shared" si="11"/>
        <v>0.50170760742143172</v>
      </c>
      <c r="AM32" s="3">
        <f t="shared" si="12"/>
        <v>0.65657617583313033</v>
      </c>
      <c r="AP32">
        <f t="shared" si="8"/>
        <v>0.70831321279602832</v>
      </c>
    </row>
    <row r="33" spans="1:42" x14ac:dyDescent="0.3">
      <c r="A33" s="4">
        <f t="shared" si="9"/>
        <v>31</v>
      </c>
      <c r="B33" s="4">
        <v>3</v>
      </c>
      <c r="C33" s="4">
        <v>2</v>
      </c>
      <c r="D33" s="4">
        <v>2</v>
      </c>
      <c r="E33" s="4">
        <v>3</v>
      </c>
      <c r="F33" s="4">
        <f t="shared" si="0"/>
        <v>10</v>
      </c>
      <c r="G33" s="4">
        <v>4</v>
      </c>
      <c r="H33" s="4">
        <v>4</v>
      </c>
      <c r="I33" s="4">
        <v>4</v>
      </c>
      <c r="J33" s="4">
        <v>4</v>
      </c>
      <c r="K33" s="4">
        <v>3</v>
      </c>
      <c r="L33" s="4">
        <f t="shared" si="1"/>
        <v>19</v>
      </c>
      <c r="M33" s="4">
        <v>3</v>
      </c>
      <c r="N33" s="4">
        <v>4</v>
      </c>
      <c r="O33" s="4">
        <v>3</v>
      </c>
      <c r="P33" s="4">
        <v>3</v>
      </c>
      <c r="Q33" s="4">
        <v>3</v>
      </c>
      <c r="R33" s="4">
        <f t="shared" si="2"/>
        <v>16</v>
      </c>
      <c r="U33">
        <v>1</v>
      </c>
      <c r="V33">
        <f t="shared" si="3"/>
        <v>10</v>
      </c>
      <c r="W33">
        <f t="shared" si="4"/>
        <v>19</v>
      </c>
      <c r="Y33" s="14" t="s">
        <v>43</v>
      </c>
      <c r="AI33">
        <f t="shared" si="5"/>
        <v>15.330811363149264</v>
      </c>
      <c r="AJ33">
        <f t="shared" si="6"/>
        <v>0.66918863685073582</v>
      </c>
      <c r="AK33" s="2">
        <f t="shared" si="10"/>
        <v>-3.9124575945292506E-2</v>
      </c>
      <c r="AL33" s="1">
        <f t="shared" si="11"/>
        <v>0.44781343169014598</v>
      </c>
      <c r="AM33" s="3">
        <f t="shared" si="12"/>
        <v>1.5307324428989609E-3</v>
      </c>
      <c r="AP33">
        <f t="shared" si="8"/>
        <v>0.66918863685073582</v>
      </c>
    </row>
    <row r="34" spans="1:42" x14ac:dyDescent="0.3">
      <c r="A34" s="4">
        <f t="shared" si="9"/>
        <v>32</v>
      </c>
      <c r="B34" s="4">
        <v>4</v>
      </c>
      <c r="C34" s="4">
        <v>3</v>
      </c>
      <c r="D34" s="4">
        <v>3</v>
      </c>
      <c r="E34" s="4">
        <v>4</v>
      </c>
      <c r="F34" s="4">
        <f t="shared" si="0"/>
        <v>14</v>
      </c>
      <c r="G34" s="4">
        <v>3</v>
      </c>
      <c r="H34" s="4">
        <v>3</v>
      </c>
      <c r="I34" s="4">
        <v>4</v>
      </c>
      <c r="J34" s="4">
        <v>4</v>
      </c>
      <c r="K34" s="4">
        <v>3</v>
      </c>
      <c r="L34" s="4">
        <f t="shared" si="1"/>
        <v>17</v>
      </c>
      <c r="M34" s="4">
        <v>3</v>
      </c>
      <c r="N34" s="4">
        <v>4</v>
      </c>
      <c r="O34" s="4">
        <v>4</v>
      </c>
      <c r="P34" s="4">
        <v>4</v>
      </c>
      <c r="Q34" s="4">
        <v>4</v>
      </c>
      <c r="R34" s="4">
        <f t="shared" si="2"/>
        <v>19</v>
      </c>
      <c r="U34">
        <v>1</v>
      </c>
      <c r="V34">
        <f t="shared" si="3"/>
        <v>14</v>
      </c>
      <c r="W34">
        <f t="shared" si="4"/>
        <v>17</v>
      </c>
      <c r="Y34" s="14" t="s">
        <v>40</v>
      </c>
      <c r="Z34" cm="1">
        <f t="array" ref="Z34:Z36">MMULT(MINVERSE(_xlfn.ANCHORARRAY(Z3)),_xlfn.ANCHORARRAY(Z28))</f>
        <v>1.0757742761389792</v>
      </c>
      <c r="AI34">
        <f t="shared" si="5"/>
        <v>17.083207759728303</v>
      </c>
      <c r="AJ34">
        <f t="shared" si="6"/>
        <v>1.9167922402716968</v>
      </c>
      <c r="AK34" s="2">
        <f t="shared" si="10"/>
        <v>1.247603603420961</v>
      </c>
      <c r="AL34" s="1">
        <f t="shared" si="11"/>
        <v>3.6740924923657903</v>
      </c>
      <c r="AM34" s="3">
        <f t="shared" si="12"/>
        <v>1.5565147512689665</v>
      </c>
      <c r="AP34">
        <f t="shared" si="8"/>
        <v>1.9167922402716968</v>
      </c>
    </row>
    <row r="35" spans="1:42" x14ac:dyDescent="0.3">
      <c r="A35" s="4">
        <f t="shared" si="9"/>
        <v>33</v>
      </c>
      <c r="B35" s="4">
        <v>4</v>
      </c>
      <c r="C35" s="4">
        <v>4</v>
      </c>
      <c r="D35" s="4">
        <v>4</v>
      </c>
      <c r="E35" s="4">
        <v>4</v>
      </c>
      <c r="F35" s="4">
        <f t="shared" si="0"/>
        <v>16</v>
      </c>
      <c r="G35" s="4">
        <v>3</v>
      </c>
      <c r="H35" s="4">
        <v>3</v>
      </c>
      <c r="I35" s="4">
        <v>3</v>
      </c>
      <c r="J35" s="4">
        <v>3</v>
      </c>
      <c r="K35" s="4">
        <v>3</v>
      </c>
      <c r="L35" s="4">
        <f t="shared" si="1"/>
        <v>15</v>
      </c>
      <c r="M35" s="4">
        <v>4</v>
      </c>
      <c r="N35" s="4">
        <v>4</v>
      </c>
      <c r="O35" s="4">
        <v>4</v>
      </c>
      <c r="P35" s="4">
        <v>4</v>
      </c>
      <c r="Q35" s="4">
        <v>4</v>
      </c>
      <c r="R35" s="4">
        <f t="shared" si="2"/>
        <v>20</v>
      </c>
      <c r="U35">
        <v>1</v>
      </c>
      <c r="V35">
        <f t="shared" si="3"/>
        <v>16</v>
      </c>
      <c r="W35">
        <f t="shared" si="4"/>
        <v>15</v>
      </c>
      <c r="Y35" s="14" t="s">
        <v>41</v>
      </c>
      <c r="Z35">
        <v>-2.0687867638184032E-2</v>
      </c>
      <c r="AI35">
        <f t="shared" si="5"/>
        <v>17.514786096215516</v>
      </c>
      <c r="AJ35">
        <f t="shared" si="6"/>
        <v>2.4852139037844836</v>
      </c>
      <c r="AK35" s="2">
        <f t="shared" si="10"/>
        <v>0.56842166351278678</v>
      </c>
      <c r="AL35" s="1">
        <f t="shared" si="11"/>
        <v>6.1762881475637128</v>
      </c>
      <c r="AM35" s="3">
        <f t="shared" si="12"/>
        <v>0.32310318755064382</v>
      </c>
      <c r="AP35">
        <f t="shared" si="8"/>
        <v>2.4852139037844836</v>
      </c>
    </row>
    <row r="36" spans="1:42" x14ac:dyDescent="0.3">
      <c r="A36" s="4">
        <f t="shared" si="9"/>
        <v>34</v>
      </c>
      <c r="B36" s="4">
        <v>2</v>
      </c>
      <c r="C36" s="4">
        <v>1</v>
      </c>
      <c r="D36" s="4">
        <v>2</v>
      </c>
      <c r="E36" s="4">
        <v>2</v>
      </c>
      <c r="F36" s="4">
        <f t="shared" si="0"/>
        <v>7</v>
      </c>
      <c r="G36" s="4">
        <v>2</v>
      </c>
      <c r="H36" s="4">
        <v>3</v>
      </c>
      <c r="I36" s="4">
        <v>3</v>
      </c>
      <c r="J36" s="4">
        <v>3</v>
      </c>
      <c r="K36" s="4">
        <v>3</v>
      </c>
      <c r="L36" s="4">
        <f t="shared" si="1"/>
        <v>14</v>
      </c>
      <c r="M36" s="4">
        <v>2</v>
      </c>
      <c r="N36" s="4">
        <v>2</v>
      </c>
      <c r="O36" s="4">
        <v>2</v>
      </c>
      <c r="P36" s="4">
        <v>2</v>
      </c>
      <c r="Q36" s="4">
        <v>2</v>
      </c>
      <c r="R36" s="4">
        <f t="shared" si="2"/>
        <v>10</v>
      </c>
      <c r="U36">
        <v>1</v>
      </c>
      <c r="V36">
        <f t="shared" si="3"/>
        <v>7</v>
      </c>
      <c r="W36">
        <f t="shared" si="4"/>
        <v>14</v>
      </c>
      <c r="Y36" s="14" t="s">
        <v>42</v>
      </c>
      <c r="Z36">
        <v>2.4092686022419318E-2</v>
      </c>
      <c r="AI36">
        <f t="shared" si="5"/>
        <v>11.126484963999975</v>
      </c>
      <c r="AJ36">
        <f t="shared" si="6"/>
        <v>-1.1264849639999746</v>
      </c>
      <c r="AK36" s="2">
        <f t="shared" si="10"/>
        <v>-3.6116988677844581</v>
      </c>
      <c r="AL36" s="1">
        <f t="shared" si="11"/>
        <v>1.268968374118024</v>
      </c>
      <c r="AM36" s="3">
        <f t="shared" si="12"/>
        <v>13.044368711555537</v>
      </c>
      <c r="AP36">
        <f t="shared" si="8"/>
        <v>1.1264849639999746</v>
      </c>
    </row>
    <row r="37" spans="1:42" x14ac:dyDescent="0.3">
      <c r="A37" s="4">
        <f t="shared" si="9"/>
        <v>35</v>
      </c>
      <c r="B37" s="4">
        <v>2</v>
      </c>
      <c r="C37" s="4">
        <v>1</v>
      </c>
      <c r="D37" s="4">
        <v>1</v>
      </c>
      <c r="E37" s="4">
        <v>1</v>
      </c>
      <c r="F37" s="4">
        <f t="shared" si="0"/>
        <v>5</v>
      </c>
      <c r="G37" s="4">
        <v>3</v>
      </c>
      <c r="H37" s="4">
        <v>4</v>
      </c>
      <c r="I37" s="4">
        <v>4</v>
      </c>
      <c r="J37" s="4">
        <v>4</v>
      </c>
      <c r="K37" s="4">
        <v>4</v>
      </c>
      <c r="L37" s="4">
        <f t="shared" si="1"/>
        <v>19</v>
      </c>
      <c r="M37" s="4">
        <v>2</v>
      </c>
      <c r="N37" s="4">
        <v>3</v>
      </c>
      <c r="O37" s="4">
        <v>3</v>
      </c>
      <c r="P37" s="4">
        <v>3</v>
      </c>
      <c r="Q37" s="4">
        <v>2</v>
      </c>
      <c r="R37" s="4">
        <f t="shared" si="2"/>
        <v>13</v>
      </c>
      <c r="U37">
        <v>1</v>
      </c>
      <c r="V37">
        <f t="shared" si="3"/>
        <v>5</v>
      </c>
      <c r="W37">
        <f t="shared" si="4"/>
        <v>19</v>
      </c>
      <c r="AI37">
        <f t="shared" si="5"/>
        <v>12.028766212919692</v>
      </c>
      <c r="AJ37">
        <f t="shared" si="6"/>
        <v>0.97123378708030828</v>
      </c>
      <c r="AK37" s="2">
        <f t="shared" si="10"/>
        <v>2.0977187510802828</v>
      </c>
      <c r="AL37" s="1">
        <f t="shared" si="11"/>
        <v>0.94329506916635764</v>
      </c>
      <c r="AM37" s="3">
        <f t="shared" si="12"/>
        <v>4.4004239586338212</v>
      </c>
      <c r="AP37">
        <f t="shared" si="8"/>
        <v>0.97123378708030828</v>
      </c>
    </row>
    <row r="38" spans="1:42" x14ac:dyDescent="0.3">
      <c r="A38" s="4">
        <f t="shared" si="9"/>
        <v>36</v>
      </c>
      <c r="B38" s="4">
        <v>2</v>
      </c>
      <c r="C38" s="4">
        <v>2</v>
      </c>
      <c r="D38" s="4">
        <v>2</v>
      </c>
      <c r="E38" s="4">
        <v>2</v>
      </c>
      <c r="F38" s="4">
        <f t="shared" si="0"/>
        <v>8</v>
      </c>
      <c r="G38" s="4">
        <v>4</v>
      </c>
      <c r="H38" s="4">
        <v>4</v>
      </c>
      <c r="I38" s="4">
        <v>4</v>
      </c>
      <c r="J38" s="4">
        <v>4</v>
      </c>
      <c r="K38" s="4">
        <v>4</v>
      </c>
      <c r="L38" s="4">
        <f t="shared" si="1"/>
        <v>20</v>
      </c>
      <c r="M38" s="4">
        <v>4</v>
      </c>
      <c r="N38" s="4">
        <v>3</v>
      </c>
      <c r="O38" s="4">
        <v>3</v>
      </c>
      <c r="P38" s="4">
        <v>3</v>
      </c>
      <c r="Q38" s="4">
        <v>3</v>
      </c>
      <c r="R38" s="4">
        <f t="shared" si="2"/>
        <v>16</v>
      </c>
      <c r="U38">
        <v>1</v>
      </c>
      <c r="V38">
        <f t="shared" si="3"/>
        <v>8</v>
      </c>
      <c r="W38">
        <f t="shared" si="4"/>
        <v>20</v>
      </c>
      <c r="Z38" s="14" t="s">
        <v>21</v>
      </c>
      <c r="AA38" s="14" t="s">
        <v>25</v>
      </c>
      <c r="AB38" s="14" t="s">
        <v>26</v>
      </c>
      <c r="AC38" s="14" t="s">
        <v>27</v>
      </c>
      <c r="AI38">
        <f t="shared" si="5"/>
        <v>14.454613164859744</v>
      </c>
      <c r="AJ38">
        <f t="shared" si="6"/>
        <v>1.5453868351402562</v>
      </c>
      <c r="AK38" s="2">
        <f t="shared" si="10"/>
        <v>0.57415304805994793</v>
      </c>
      <c r="AL38" s="1">
        <f t="shared" si="11"/>
        <v>2.3882204702248173</v>
      </c>
      <c r="AM38" s="3">
        <f t="shared" si="12"/>
        <v>0.32965172259652886</v>
      </c>
      <c r="AP38">
        <f t="shared" si="8"/>
        <v>1.5453868351402562</v>
      </c>
    </row>
    <row r="39" spans="1:42" x14ac:dyDescent="0.3">
      <c r="A39" s="4">
        <f t="shared" si="9"/>
        <v>37</v>
      </c>
      <c r="B39" s="4">
        <v>3</v>
      </c>
      <c r="C39" s="4">
        <v>3</v>
      </c>
      <c r="D39" s="4">
        <v>3</v>
      </c>
      <c r="E39" s="4">
        <v>3</v>
      </c>
      <c r="F39" s="4">
        <f t="shared" si="0"/>
        <v>12</v>
      </c>
      <c r="G39" s="4">
        <v>3</v>
      </c>
      <c r="H39" s="4">
        <v>3</v>
      </c>
      <c r="I39" s="4">
        <v>2</v>
      </c>
      <c r="J39" s="4">
        <v>2</v>
      </c>
      <c r="K39" s="4">
        <v>2</v>
      </c>
      <c r="L39" s="4">
        <f t="shared" si="1"/>
        <v>12</v>
      </c>
      <c r="M39" s="4">
        <v>3</v>
      </c>
      <c r="N39" s="4">
        <v>3</v>
      </c>
      <c r="O39" s="4">
        <v>3</v>
      </c>
      <c r="P39" s="4">
        <v>4</v>
      </c>
      <c r="Q39" s="4">
        <v>3</v>
      </c>
      <c r="R39" s="4">
        <f t="shared" si="2"/>
        <v>16</v>
      </c>
      <c r="U39">
        <v>1</v>
      </c>
      <c r="V39">
        <f t="shared" si="3"/>
        <v>12</v>
      </c>
      <c r="W39">
        <f t="shared" si="4"/>
        <v>12</v>
      </c>
      <c r="Y39" s="14" t="s">
        <v>22</v>
      </c>
      <c r="Z39" cm="1">
        <f t="array" ref="Z39">MMULT(TRANSPOSE(_xlfn.ANCHORARRAY(Z34)),_xlfn.ANCHORARRAY(Z28))-(105*AB28^2)</f>
        <v>1.5479448740132113</v>
      </c>
      <c r="AA39">
        <v>2</v>
      </c>
      <c r="AB39">
        <f>Z39/AA39</f>
        <v>0.77397243700660567</v>
      </c>
      <c r="AC39">
        <f>AB39/AB40</f>
        <v>1.1340684364579561</v>
      </c>
      <c r="AI39">
        <f t="shared" si="5"/>
        <v>13.539290390624931</v>
      </c>
      <c r="AJ39">
        <f t="shared" si="6"/>
        <v>2.4607096093750691</v>
      </c>
      <c r="AK39" s="2">
        <f t="shared" si="10"/>
        <v>0.9153227742348129</v>
      </c>
      <c r="AL39" s="1">
        <f t="shared" si="11"/>
        <v>6.0550917816708054</v>
      </c>
      <c r="AM39" s="3">
        <f t="shared" si="12"/>
        <v>0.83781578103291421</v>
      </c>
      <c r="AP39">
        <f t="shared" si="8"/>
        <v>2.4607096093750691</v>
      </c>
    </row>
    <row r="40" spans="1:42" x14ac:dyDescent="0.3">
      <c r="A40" s="4">
        <f t="shared" si="9"/>
        <v>38</v>
      </c>
      <c r="B40" s="4">
        <v>4</v>
      </c>
      <c r="C40" s="4">
        <v>4</v>
      </c>
      <c r="D40" s="4">
        <v>4</v>
      </c>
      <c r="E40" s="4">
        <v>4</v>
      </c>
      <c r="F40" s="4">
        <f t="shared" si="0"/>
        <v>16</v>
      </c>
      <c r="G40" s="4">
        <v>3</v>
      </c>
      <c r="H40" s="4">
        <v>3</v>
      </c>
      <c r="I40" s="4">
        <v>4</v>
      </c>
      <c r="J40" s="4">
        <v>3</v>
      </c>
      <c r="K40" s="4">
        <v>4</v>
      </c>
      <c r="L40" s="4">
        <f t="shared" si="1"/>
        <v>17</v>
      </c>
      <c r="M40" s="4">
        <v>4</v>
      </c>
      <c r="N40" s="4">
        <v>4</v>
      </c>
      <c r="O40" s="4">
        <v>4</v>
      </c>
      <c r="P40" s="4">
        <v>4</v>
      </c>
      <c r="Q40" s="4">
        <v>3</v>
      </c>
      <c r="R40" s="4">
        <f t="shared" si="2"/>
        <v>19</v>
      </c>
      <c r="U40">
        <v>1</v>
      </c>
      <c r="V40">
        <f t="shared" si="3"/>
        <v>16</v>
      </c>
      <c r="W40">
        <f t="shared" si="4"/>
        <v>17</v>
      </c>
      <c r="Y40" s="14" t="s">
        <v>23</v>
      </c>
      <c r="Z40">
        <f>Z41-Z39</f>
        <v>69.61236732876884</v>
      </c>
      <c r="AA40">
        <v>102</v>
      </c>
      <c r="AB40">
        <f t="shared" ref="AB40" si="14">Z40/AA40</f>
        <v>0.68247418949773375</v>
      </c>
      <c r="AI40">
        <f t="shared" si="5"/>
        <v>18.404025819820134</v>
      </c>
      <c r="AJ40">
        <f t="shared" si="6"/>
        <v>0.5959741801798657</v>
      </c>
      <c r="AK40" s="2">
        <f t="shared" si="10"/>
        <v>-1.8647354291952034</v>
      </c>
      <c r="AL40" s="1">
        <f t="shared" si="11"/>
        <v>0.35518522344106301</v>
      </c>
      <c r="AM40" s="3">
        <f t="shared" si="12"/>
        <v>3.4772382208958197</v>
      </c>
      <c r="AP40">
        <f t="shared" si="8"/>
        <v>0.5959741801798657</v>
      </c>
    </row>
    <row r="41" spans="1:42" x14ac:dyDescent="0.3">
      <c r="A41" s="4">
        <f t="shared" si="9"/>
        <v>39</v>
      </c>
      <c r="B41" s="4">
        <v>3</v>
      </c>
      <c r="C41" s="4">
        <v>3</v>
      </c>
      <c r="D41" s="4">
        <v>3</v>
      </c>
      <c r="E41" s="4">
        <v>2</v>
      </c>
      <c r="F41" s="4">
        <f t="shared" si="0"/>
        <v>11</v>
      </c>
      <c r="G41" s="4">
        <v>3</v>
      </c>
      <c r="H41" s="4">
        <v>3</v>
      </c>
      <c r="I41" s="4">
        <v>2</v>
      </c>
      <c r="J41" s="4">
        <v>3</v>
      </c>
      <c r="K41" s="4">
        <v>2</v>
      </c>
      <c r="L41" s="4">
        <f t="shared" si="1"/>
        <v>13</v>
      </c>
      <c r="M41" s="4">
        <v>3</v>
      </c>
      <c r="N41" s="4">
        <v>3</v>
      </c>
      <c r="O41" s="4">
        <v>3</v>
      </c>
      <c r="P41" s="4">
        <v>3</v>
      </c>
      <c r="Q41" s="4">
        <v>3</v>
      </c>
      <c r="R41" s="4">
        <f t="shared" si="2"/>
        <v>15</v>
      </c>
      <c r="U41">
        <v>1</v>
      </c>
      <c r="V41">
        <f t="shared" si="3"/>
        <v>11</v>
      </c>
      <c r="W41">
        <f t="shared" si="4"/>
        <v>13</v>
      </c>
      <c r="Y41" s="14" t="s">
        <v>24</v>
      </c>
      <c r="Z41" cm="1">
        <f t="array" ref="Z41">MMULT(TRANSPOSE(AP3:AP107),AP3:AP107)-(105*AB28^2)</f>
        <v>71.160312202782052</v>
      </c>
      <c r="AA41">
        <v>104</v>
      </c>
      <c r="AI41">
        <f t="shared" si="5"/>
        <v>13.323501222381324</v>
      </c>
      <c r="AJ41">
        <f t="shared" si="6"/>
        <v>1.6764987776186757</v>
      </c>
      <c r="AK41" s="2">
        <f t="shared" si="10"/>
        <v>1.08052459743881</v>
      </c>
      <c r="AL41" s="1">
        <f t="shared" si="11"/>
        <v>2.8106481513569137</v>
      </c>
      <c r="AM41" s="3">
        <f t="shared" si="12"/>
        <v>1.1675334056703024</v>
      </c>
      <c r="AP41">
        <f t="shared" si="8"/>
        <v>1.6764987776186757</v>
      </c>
    </row>
    <row r="42" spans="1:42" x14ac:dyDescent="0.3">
      <c r="A42" s="4">
        <f t="shared" si="9"/>
        <v>40</v>
      </c>
      <c r="B42" s="4">
        <v>3</v>
      </c>
      <c r="C42" s="4">
        <v>3</v>
      </c>
      <c r="D42" s="4">
        <v>3</v>
      </c>
      <c r="E42" s="4">
        <v>3</v>
      </c>
      <c r="F42" s="4">
        <f t="shared" si="0"/>
        <v>12</v>
      </c>
      <c r="G42" s="4">
        <v>3</v>
      </c>
      <c r="H42" s="4">
        <v>3</v>
      </c>
      <c r="I42" s="4">
        <v>4</v>
      </c>
      <c r="J42" s="4">
        <v>3</v>
      </c>
      <c r="K42" s="4">
        <v>3</v>
      </c>
      <c r="L42" s="4">
        <f t="shared" si="1"/>
        <v>16</v>
      </c>
      <c r="M42" s="4">
        <v>3</v>
      </c>
      <c r="N42" s="4">
        <v>2</v>
      </c>
      <c r="O42" s="4">
        <v>3</v>
      </c>
      <c r="P42" s="4">
        <v>3</v>
      </c>
      <c r="Q42" s="4">
        <v>3</v>
      </c>
      <c r="R42" s="4">
        <f t="shared" si="2"/>
        <v>14</v>
      </c>
      <c r="U42">
        <v>1</v>
      </c>
      <c r="V42">
        <f t="shared" si="3"/>
        <v>12</v>
      </c>
      <c r="W42">
        <f t="shared" si="4"/>
        <v>16</v>
      </c>
      <c r="AI42">
        <f t="shared" si="5"/>
        <v>15.317769837834167</v>
      </c>
      <c r="AJ42">
        <f t="shared" si="6"/>
        <v>-1.3177698378341667</v>
      </c>
      <c r="AK42" s="2">
        <f t="shared" si="10"/>
        <v>-2.9942686154528424</v>
      </c>
      <c r="AL42" s="1">
        <f t="shared" si="11"/>
        <v>1.7365173455054859</v>
      </c>
      <c r="AM42" s="3">
        <f t="shared" si="12"/>
        <v>8.9656445414858812</v>
      </c>
      <c r="AP42">
        <f t="shared" si="8"/>
        <v>1.3177698378341667</v>
      </c>
    </row>
    <row r="43" spans="1:42" x14ac:dyDescent="0.3">
      <c r="A43" s="4">
        <f t="shared" si="9"/>
        <v>41</v>
      </c>
      <c r="B43" s="4">
        <v>4</v>
      </c>
      <c r="C43" s="4">
        <v>4</v>
      </c>
      <c r="D43" s="4">
        <v>4</v>
      </c>
      <c r="E43" s="4">
        <v>4</v>
      </c>
      <c r="F43" s="4">
        <f t="shared" si="0"/>
        <v>16</v>
      </c>
      <c r="G43" s="4">
        <v>3</v>
      </c>
      <c r="H43" s="4">
        <v>3</v>
      </c>
      <c r="I43" s="4">
        <v>3</v>
      </c>
      <c r="J43" s="4">
        <v>3</v>
      </c>
      <c r="K43" s="4">
        <v>3</v>
      </c>
      <c r="L43" s="4">
        <f t="shared" si="1"/>
        <v>15</v>
      </c>
      <c r="M43" s="4">
        <v>3</v>
      </c>
      <c r="N43" s="4">
        <v>3</v>
      </c>
      <c r="O43" s="4">
        <v>3</v>
      </c>
      <c r="P43" s="4">
        <v>3</v>
      </c>
      <c r="Q43" s="4">
        <v>3</v>
      </c>
      <c r="R43" s="4">
        <f t="shared" si="2"/>
        <v>15</v>
      </c>
      <c r="U43">
        <v>1</v>
      </c>
      <c r="V43">
        <f t="shared" si="3"/>
        <v>16</v>
      </c>
      <c r="W43">
        <f t="shared" si="4"/>
        <v>15</v>
      </c>
      <c r="Y43" s="14" t="s">
        <v>30</v>
      </c>
      <c r="Z43">
        <f>Z34/SQRT(AB40*Z16)</f>
        <v>2.2342290225157564</v>
      </c>
      <c r="AA43" t="s">
        <v>39</v>
      </c>
      <c r="AI43">
        <f t="shared" si="5"/>
        <v>17.514786096215516</v>
      </c>
      <c r="AJ43">
        <f t="shared" si="6"/>
        <v>-2.5147860962155164</v>
      </c>
      <c r="AK43" s="2">
        <f t="shared" si="10"/>
        <v>-1.1970162583813497</v>
      </c>
      <c r="AL43" s="1">
        <f t="shared" si="11"/>
        <v>6.3241491097188769</v>
      </c>
      <c r="AM43" s="3">
        <f t="shared" si="12"/>
        <v>1.4328479228292863</v>
      </c>
      <c r="AP43">
        <f t="shared" si="8"/>
        <v>2.5147860962155164</v>
      </c>
    </row>
    <row r="44" spans="1:42" x14ac:dyDescent="0.3">
      <c r="A44" s="4">
        <f t="shared" si="9"/>
        <v>42</v>
      </c>
      <c r="B44" s="4">
        <v>3</v>
      </c>
      <c r="C44" s="4">
        <v>3</v>
      </c>
      <c r="D44" s="4">
        <v>2</v>
      </c>
      <c r="E44" s="4">
        <v>3</v>
      </c>
      <c r="F44" s="4">
        <f t="shared" si="0"/>
        <v>11</v>
      </c>
      <c r="G44" s="4">
        <v>2</v>
      </c>
      <c r="H44" s="4">
        <v>3</v>
      </c>
      <c r="I44" s="4">
        <v>3</v>
      </c>
      <c r="J44" s="4">
        <v>3</v>
      </c>
      <c r="K44" s="4">
        <v>3</v>
      </c>
      <c r="L44" s="4">
        <f t="shared" si="1"/>
        <v>14</v>
      </c>
      <c r="M44" s="4">
        <v>3</v>
      </c>
      <c r="N44" s="4">
        <v>3</v>
      </c>
      <c r="O44" s="4">
        <v>3</v>
      </c>
      <c r="P44" s="4">
        <v>3</v>
      </c>
      <c r="Q44" s="4">
        <v>3</v>
      </c>
      <c r="R44" s="4">
        <f t="shared" si="2"/>
        <v>15</v>
      </c>
      <c r="U44">
        <v>1</v>
      </c>
      <c r="V44">
        <f t="shared" si="3"/>
        <v>11</v>
      </c>
      <c r="W44">
        <f t="shared" si="4"/>
        <v>14</v>
      </c>
      <c r="Y44" s="14" t="s">
        <v>29</v>
      </c>
      <c r="Z44" t="e">
        <f>Z35/SQRT(#REF!*AB40)</f>
        <v>#REF!</v>
      </c>
      <c r="AA44" t="s">
        <v>39</v>
      </c>
      <c r="AI44">
        <f t="shared" si="5"/>
        <v>13.768121084183633</v>
      </c>
      <c r="AJ44">
        <f t="shared" si="6"/>
        <v>1.2318789158163668</v>
      </c>
      <c r="AK44" s="2">
        <f t="shared" si="10"/>
        <v>3.7466650120318832</v>
      </c>
      <c r="AL44" s="1">
        <f t="shared" si="11"/>
        <v>1.5175256632329073</v>
      </c>
      <c r="AM44" s="3">
        <f t="shared" si="12"/>
        <v>14.037498712383872</v>
      </c>
      <c r="AP44">
        <f t="shared" si="8"/>
        <v>1.2318789158163668</v>
      </c>
    </row>
    <row r="45" spans="1:42" x14ac:dyDescent="0.3">
      <c r="A45" s="4">
        <f t="shared" si="9"/>
        <v>43</v>
      </c>
      <c r="B45" s="4">
        <v>4</v>
      </c>
      <c r="C45" s="4">
        <v>4</v>
      </c>
      <c r="D45" s="4">
        <v>4</v>
      </c>
      <c r="E45" s="4">
        <v>4</v>
      </c>
      <c r="F45" s="4">
        <f t="shared" si="0"/>
        <v>16</v>
      </c>
      <c r="G45" s="4">
        <v>4</v>
      </c>
      <c r="H45" s="4">
        <v>4</v>
      </c>
      <c r="I45" s="4">
        <v>4</v>
      </c>
      <c r="J45" s="4">
        <v>4</v>
      </c>
      <c r="K45" s="4">
        <v>4</v>
      </c>
      <c r="L45" s="4">
        <f t="shared" si="1"/>
        <v>20</v>
      </c>
      <c r="M45" s="4">
        <v>3</v>
      </c>
      <c r="N45" s="4">
        <v>4</v>
      </c>
      <c r="O45" s="4">
        <v>4</v>
      </c>
      <c r="P45" s="4">
        <v>3</v>
      </c>
      <c r="Q45" s="4">
        <v>4</v>
      </c>
      <c r="R45" s="4">
        <f t="shared" si="2"/>
        <v>18</v>
      </c>
      <c r="U45">
        <v>1</v>
      </c>
      <c r="V45">
        <f t="shared" si="3"/>
        <v>16</v>
      </c>
      <c r="W45">
        <f t="shared" si="4"/>
        <v>20</v>
      </c>
      <c r="Y45" s="14" t="s">
        <v>31</v>
      </c>
      <c r="Z45" t="e">
        <f>Z36/SQRT(AB45*AB40)</f>
        <v>#DIV/0!</v>
      </c>
      <c r="AA45" t="s">
        <v>39</v>
      </c>
      <c r="AI45">
        <f t="shared" si="5"/>
        <v>19.737885405227061</v>
      </c>
      <c r="AJ45">
        <f t="shared" si="6"/>
        <v>-1.7378854052270611</v>
      </c>
      <c r="AK45" s="2">
        <f t="shared" si="10"/>
        <v>-2.9697643210434279</v>
      </c>
      <c r="AL45" s="1">
        <f t="shared" si="11"/>
        <v>3.0202456817012266</v>
      </c>
      <c r="AM45" s="3">
        <f t="shared" si="12"/>
        <v>8.8195001225425322</v>
      </c>
      <c r="AP45">
        <f t="shared" si="8"/>
        <v>1.7378854052270611</v>
      </c>
    </row>
    <row r="46" spans="1:42" x14ac:dyDescent="0.3">
      <c r="A46" s="4">
        <f t="shared" si="9"/>
        <v>44</v>
      </c>
      <c r="B46" s="4">
        <v>2</v>
      </c>
      <c r="C46" s="4">
        <v>2</v>
      </c>
      <c r="D46" s="4">
        <v>2</v>
      </c>
      <c r="E46" s="4">
        <v>1</v>
      </c>
      <c r="F46" s="4">
        <f t="shared" si="0"/>
        <v>7</v>
      </c>
      <c r="G46" s="4">
        <v>3</v>
      </c>
      <c r="H46" s="4">
        <v>3</v>
      </c>
      <c r="I46" s="4">
        <v>3</v>
      </c>
      <c r="J46" s="4">
        <v>3</v>
      </c>
      <c r="K46" s="4">
        <v>3</v>
      </c>
      <c r="L46" s="4">
        <f t="shared" si="1"/>
        <v>15</v>
      </c>
      <c r="M46" s="4">
        <v>2</v>
      </c>
      <c r="N46" s="4">
        <v>2</v>
      </c>
      <c r="O46" s="4">
        <v>2</v>
      </c>
      <c r="P46" s="4">
        <v>2</v>
      </c>
      <c r="Q46" s="4">
        <v>2</v>
      </c>
      <c r="R46" s="4">
        <f t="shared" si="2"/>
        <v>10</v>
      </c>
      <c r="U46">
        <v>1</v>
      </c>
      <c r="V46">
        <f t="shared" si="3"/>
        <v>7</v>
      </c>
      <c r="W46">
        <f t="shared" si="4"/>
        <v>15</v>
      </c>
      <c r="AI46">
        <f t="shared" si="5"/>
        <v>11.571104825802284</v>
      </c>
      <c r="AJ46">
        <f t="shared" si="6"/>
        <v>-1.5711048258022835</v>
      </c>
      <c r="AK46" s="2">
        <f t="shared" si="10"/>
        <v>0.16678057942477764</v>
      </c>
      <c r="AL46" s="1">
        <f t="shared" si="11"/>
        <v>2.4683703736592237</v>
      </c>
      <c r="AM46" s="3">
        <f t="shared" si="12"/>
        <v>2.7815761673264564E-2</v>
      </c>
      <c r="AP46">
        <f t="shared" si="8"/>
        <v>1.5711048258022835</v>
      </c>
    </row>
    <row r="47" spans="1:42" x14ac:dyDescent="0.3">
      <c r="A47" s="4">
        <f t="shared" si="9"/>
        <v>45</v>
      </c>
      <c r="B47" s="4">
        <v>4</v>
      </c>
      <c r="C47" s="4">
        <v>3</v>
      </c>
      <c r="D47" s="4">
        <v>3</v>
      </c>
      <c r="E47" s="4">
        <v>4</v>
      </c>
      <c r="F47" s="4">
        <f t="shared" si="0"/>
        <v>14</v>
      </c>
      <c r="G47" s="4">
        <v>4</v>
      </c>
      <c r="H47" s="4">
        <v>4</v>
      </c>
      <c r="I47" s="4">
        <v>4</v>
      </c>
      <c r="J47" s="4">
        <v>4</v>
      </c>
      <c r="K47" s="4">
        <v>4</v>
      </c>
      <c r="L47" s="4">
        <f t="shared" si="1"/>
        <v>20</v>
      </c>
      <c r="M47" s="4">
        <v>4</v>
      </c>
      <c r="N47" s="4">
        <v>4</v>
      </c>
      <c r="O47" s="4">
        <v>4</v>
      </c>
      <c r="P47" s="4">
        <v>4</v>
      </c>
      <c r="Q47" s="4">
        <v>4</v>
      </c>
      <c r="R47" s="4">
        <f t="shared" si="2"/>
        <v>20</v>
      </c>
      <c r="U47">
        <v>1</v>
      </c>
      <c r="V47">
        <f t="shared" si="3"/>
        <v>14</v>
      </c>
      <c r="W47">
        <f t="shared" si="4"/>
        <v>20</v>
      </c>
      <c r="AI47">
        <f t="shared" si="5"/>
        <v>18.41706734513523</v>
      </c>
      <c r="AJ47">
        <f t="shared" si="6"/>
        <v>1.58293265486477</v>
      </c>
      <c r="AK47" s="2">
        <f t="shared" si="10"/>
        <v>3.1540374806670535</v>
      </c>
      <c r="AL47" s="1">
        <f t="shared" si="11"/>
        <v>2.5056757898372291</v>
      </c>
      <c r="AM47" s="3">
        <f t="shared" si="12"/>
        <v>9.9479524294525739</v>
      </c>
      <c r="AP47">
        <f t="shared" si="8"/>
        <v>1.58293265486477</v>
      </c>
    </row>
    <row r="48" spans="1:42" x14ac:dyDescent="0.3">
      <c r="A48" s="4">
        <f t="shared" si="9"/>
        <v>46</v>
      </c>
      <c r="B48" s="4">
        <v>2</v>
      </c>
      <c r="C48" s="4">
        <v>3</v>
      </c>
      <c r="D48" s="4">
        <v>2</v>
      </c>
      <c r="E48" s="4">
        <v>2</v>
      </c>
      <c r="F48" s="4">
        <f t="shared" si="0"/>
        <v>9</v>
      </c>
      <c r="G48" s="4">
        <v>4</v>
      </c>
      <c r="H48" s="4">
        <v>4</v>
      </c>
      <c r="I48" s="4">
        <v>4</v>
      </c>
      <c r="J48" s="4">
        <v>4</v>
      </c>
      <c r="K48" s="4">
        <v>4</v>
      </c>
      <c r="L48" s="4">
        <f t="shared" si="1"/>
        <v>20</v>
      </c>
      <c r="M48" s="4">
        <v>4</v>
      </c>
      <c r="N48" s="4">
        <v>4</v>
      </c>
      <c r="O48" s="4">
        <v>3</v>
      </c>
      <c r="P48" s="4">
        <v>4</v>
      </c>
      <c r="Q48" s="4">
        <v>3</v>
      </c>
      <c r="R48" s="4">
        <f t="shared" si="2"/>
        <v>18</v>
      </c>
      <c r="U48">
        <v>1</v>
      </c>
      <c r="V48">
        <f t="shared" si="3"/>
        <v>9</v>
      </c>
      <c r="W48">
        <f t="shared" si="4"/>
        <v>20</v>
      </c>
      <c r="AI48">
        <f t="shared" si="5"/>
        <v>15.115022194905659</v>
      </c>
      <c r="AJ48">
        <f t="shared" si="6"/>
        <v>2.8849778050943407</v>
      </c>
      <c r="AK48" s="2">
        <f t="shared" si="10"/>
        <v>1.3020451502295707</v>
      </c>
      <c r="AL48" s="1">
        <f t="shared" si="11"/>
        <v>8.3230969358869586</v>
      </c>
      <c r="AM48" s="3">
        <f t="shared" si="12"/>
        <v>1.6953215732363454</v>
      </c>
      <c r="AP48">
        <f t="shared" si="8"/>
        <v>2.8849778050943407</v>
      </c>
    </row>
    <row r="49" spans="1:42" x14ac:dyDescent="0.3">
      <c r="A49" s="4">
        <f t="shared" si="9"/>
        <v>47</v>
      </c>
      <c r="B49" s="4">
        <v>4</v>
      </c>
      <c r="C49" s="4">
        <v>3</v>
      </c>
      <c r="D49" s="4">
        <v>3</v>
      </c>
      <c r="E49" s="4">
        <v>3</v>
      </c>
      <c r="F49" s="4">
        <f t="shared" si="0"/>
        <v>13</v>
      </c>
      <c r="G49" s="4">
        <v>1</v>
      </c>
      <c r="H49" s="4">
        <v>2</v>
      </c>
      <c r="I49" s="4">
        <v>2</v>
      </c>
      <c r="J49" s="4">
        <v>2</v>
      </c>
      <c r="K49" s="4">
        <v>2</v>
      </c>
      <c r="L49" s="4">
        <f t="shared" si="1"/>
        <v>9</v>
      </c>
      <c r="M49" s="4">
        <v>2</v>
      </c>
      <c r="N49" s="4">
        <v>2</v>
      </c>
      <c r="O49" s="4">
        <v>2</v>
      </c>
      <c r="P49" s="4">
        <v>2</v>
      </c>
      <c r="Q49" s="4">
        <v>2</v>
      </c>
      <c r="R49" s="4">
        <f t="shared" si="2"/>
        <v>10</v>
      </c>
      <c r="U49">
        <v>1</v>
      </c>
      <c r="V49">
        <f t="shared" si="3"/>
        <v>13</v>
      </c>
      <c r="W49">
        <f t="shared" si="4"/>
        <v>9</v>
      </c>
      <c r="AI49">
        <f t="shared" si="5"/>
        <v>12.86583983526392</v>
      </c>
      <c r="AJ49">
        <f t="shared" si="6"/>
        <v>-2.8658398352639196</v>
      </c>
      <c r="AK49" s="2">
        <f t="shared" si="10"/>
        <v>-5.7508176403582603</v>
      </c>
      <c r="AL49" s="1">
        <f t="shared" si="11"/>
        <v>8.2130379613855293</v>
      </c>
      <c r="AM49" s="3">
        <f t="shared" si="12"/>
        <v>33.071903532655746</v>
      </c>
      <c r="AP49">
        <f t="shared" si="8"/>
        <v>2.8658398352639196</v>
      </c>
    </row>
    <row r="50" spans="1:42" x14ac:dyDescent="0.3">
      <c r="A50" s="4">
        <f t="shared" si="9"/>
        <v>48</v>
      </c>
      <c r="B50" s="4">
        <v>2</v>
      </c>
      <c r="C50" s="4">
        <v>3</v>
      </c>
      <c r="D50" s="4">
        <v>3</v>
      </c>
      <c r="E50" s="4">
        <v>3</v>
      </c>
      <c r="F50" s="4">
        <f t="shared" si="0"/>
        <v>11</v>
      </c>
      <c r="G50" s="4">
        <v>3</v>
      </c>
      <c r="H50" s="4">
        <v>4</v>
      </c>
      <c r="I50" s="4">
        <v>3</v>
      </c>
      <c r="J50" s="4">
        <v>4</v>
      </c>
      <c r="K50" s="4">
        <v>3</v>
      </c>
      <c r="L50" s="4">
        <f t="shared" si="1"/>
        <v>17</v>
      </c>
      <c r="M50" s="4">
        <v>4</v>
      </c>
      <c r="N50" s="4">
        <v>4</v>
      </c>
      <c r="O50" s="4">
        <v>3</v>
      </c>
      <c r="P50" s="4">
        <v>4</v>
      </c>
      <c r="Q50" s="4">
        <v>3</v>
      </c>
      <c r="R50" s="4">
        <f t="shared" si="2"/>
        <v>18</v>
      </c>
      <c r="U50">
        <v>1</v>
      </c>
      <c r="V50">
        <f t="shared" si="3"/>
        <v>11</v>
      </c>
      <c r="W50">
        <f t="shared" si="4"/>
        <v>17</v>
      </c>
      <c r="AI50">
        <f t="shared" si="5"/>
        <v>15.10198066959056</v>
      </c>
      <c r="AJ50">
        <f t="shared" si="6"/>
        <v>2.8980193304094399</v>
      </c>
      <c r="AK50" s="2">
        <f t="shared" si="10"/>
        <v>5.7638591656733595</v>
      </c>
      <c r="AL50" s="1">
        <f t="shared" si="11"/>
        <v>8.398516039426779</v>
      </c>
      <c r="AM50" s="3">
        <f t="shared" si="12"/>
        <v>33.222072481716793</v>
      </c>
      <c r="AP50">
        <f t="shared" si="8"/>
        <v>2.8980193304094399</v>
      </c>
    </row>
    <row r="51" spans="1:42" x14ac:dyDescent="0.3">
      <c r="A51" s="4">
        <f t="shared" si="9"/>
        <v>49</v>
      </c>
      <c r="B51" s="4">
        <v>2</v>
      </c>
      <c r="C51" s="4">
        <v>3</v>
      </c>
      <c r="D51" s="4">
        <v>3</v>
      </c>
      <c r="E51" s="4">
        <v>3</v>
      </c>
      <c r="F51" s="4">
        <f t="shared" si="0"/>
        <v>11</v>
      </c>
      <c r="G51" s="4">
        <v>2</v>
      </c>
      <c r="H51" s="4">
        <v>2</v>
      </c>
      <c r="I51" s="4">
        <v>2</v>
      </c>
      <c r="J51" s="4">
        <v>2</v>
      </c>
      <c r="K51" s="4">
        <v>2</v>
      </c>
      <c r="L51" s="4">
        <f t="shared" si="1"/>
        <v>10</v>
      </c>
      <c r="M51" s="4">
        <v>3</v>
      </c>
      <c r="N51" s="4">
        <v>3</v>
      </c>
      <c r="O51" s="4">
        <v>3</v>
      </c>
      <c r="P51" s="4">
        <v>3</v>
      </c>
      <c r="Q51" s="4">
        <v>3</v>
      </c>
      <c r="R51" s="4">
        <f t="shared" si="2"/>
        <v>15</v>
      </c>
      <c r="U51">
        <v>1</v>
      </c>
      <c r="V51">
        <f t="shared" si="3"/>
        <v>11</v>
      </c>
      <c r="W51">
        <f t="shared" si="4"/>
        <v>10</v>
      </c>
      <c r="AI51">
        <f t="shared" si="5"/>
        <v>11.989641636974397</v>
      </c>
      <c r="AJ51">
        <f t="shared" si="6"/>
        <v>3.0103583630256026</v>
      </c>
      <c r="AK51" s="2">
        <f t="shared" si="10"/>
        <v>0.11233903261616263</v>
      </c>
      <c r="AL51" s="1">
        <f t="shared" si="11"/>
        <v>9.0622574738381854</v>
      </c>
      <c r="AM51" s="3">
        <f t="shared" si="12"/>
        <v>1.2620058249135251E-2</v>
      </c>
      <c r="AP51">
        <f t="shared" si="8"/>
        <v>3.0103583630256026</v>
      </c>
    </row>
    <row r="52" spans="1:42" x14ac:dyDescent="0.3">
      <c r="A52" s="4">
        <f t="shared" si="9"/>
        <v>50</v>
      </c>
      <c r="B52" s="4">
        <v>3</v>
      </c>
      <c r="C52" s="4">
        <v>3</v>
      </c>
      <c r="D52" s="4">
        <v>3</v>
      </c>
      <c r="E52" s="4">
        <v>3</v>
      </c>
      <c r="F52" s="4">
        <f t="shared" si="0"/>
        <v>12</v>
      </c>
      <c r="G52" s="4">
        <v>4</v>
      </c>
      <c r="H52" s="4">
        <v>3</v>
      </c>
      <c r="I52" s="4">
        <v>4</v>
      </c>
      <c r="J52" s="4">
        <v>4</v>
      </c>
      <c r="K52" s="4">
        <v>4</v>
      </c>
      <c r="L52" s="4">
        <f t="shared" si="1"/>
        <v>19</v>
      </c>
      <c r="M52" s="4">
        <v>3</v>
      </c>
      <c r="N52" s="4">
        <v>3</v>
      </c>
      <c r="O52" s="4">
        <v>3</v>
      </c>
      <c r="P52" s="4">
        <v>3</v>
      </c>
      <c r="Q52" s="4">
        <v>3</v>
      </c>
      <c r="R52" s="4">
        <f t="shared" si="2"/>
        <v>15</v>
      </c>
      <c r="U52">
        <v>1</v>
      </c>
      <c r="V52">
        <f t="shared" si="3"/>
        <v>12</v>
      </c>
      <c r="W52">
        <f t="shared" si="4"/>
        <v>19</v>
      </c>
      <c r="AI52">
        <f t="shared" si="5"/>
        <v>16.651629423241094</v>
      </c>
      <c r="AJ52">
        <f t="shared" si="6"/>
        <v>-1.6516294232410935</v>
      </c>
      <c r="AK52" s="2">
        <f t="shared" si="10"/>
        <v>-4.6619877862666961</v>
      </c>
      <c r="AL52" s="1">
        <f t="shared" si="11"/>
        <v>2.7278797517157072</v>
      </c>
      <c r="AM52" s="3">
        <f t="shared" si="12"/>
        <v>21.734130119299849</v>
      </c>
      <c r="AP52">
        <f t="shared" si="8"/>
        <v>1.6516294232410935</v>
      </c>
    </row>
    <row r="53" spans="1:42" x14ac:dyDescent="0.3">
      <c r="A53" s="4">
        <f t="shared" si="9"/>
        <v>51</v>
      </c>
      <c r="B53" s="4">
        <v>2</v>
      </c>
      <c r="C53" s="4">
        <v>2</v>
      </c>
      <c r="D53" s="4">
        <v>1</v>
      </c>
      <c r="E53" s="4">
        <v>2</v>
      </c>
      <c r="F53" s="4">
        <f t="shared" si="0"/>
        <v>7</v>
      </c>
      <c r="G53" s="4">
        <v>3</v>
      </c>
      <c r="H53" s="4">
        <v>3</v>
      </c>
      <c r="I53" s="4">
        <v>3</v>
      </c>
      <c r="J53" s="4">
        <v>2</v>
      </c>
      <c r="K53" s="4">
        <v>2</v>
      </c>
      <c r="L53" s="4">
        <f t="shared" si="1"/>
        <v>13</v>
      </c>
      <c r="M53" s="4">
        <v>1</v>
      </c>
      <c r="N53" s="4">
        <v>2</v>
      </c>
      <c r="O53" s="4">
        <v>1</v>
      </c>
      <c r="P53" s="4">
        <v>1</v>
      </c>
      <c r="Q53" s="4">
        <v>2</v>
      </c>
      <c r="R53" s="4">
        <f t="shared" si="2"/>
        <v>7</v>
      </c>
      <c r="U53">
        <v>1</v>
      </c>
      <c r="V53">
        <f t="shared" si="3"/>
        <v>7</v>
      </c>
      <c r="W53">
        <f t="shared" si="4"/>
        <v>13</v>
      </c>
      <c r="AI53">
        <f t="shared" si="5"/>
        <v>10.681865102197666</v>
      </c>
      <c r="AJ53">
        <f t="shared" si="6"/>
        <v>-3.6818651021976656</v>
      </c>
      <c r="AK53" s="2">
        <f t="shared" si="10"/>
        <v>-2.0302356789565721</v>
      </c>
      <c r="AL53" s="1">
        <f t="shared" si="11"/>
        <v>13.556130630781027</v>
      </c>
      <c r="AM53" s="3">
        <f t="shared" si="12"/>
        <v>4.1218569121082531</v>
      </c>
      <c r="AP53">
        <f t="shared" si="8"/>
        <v>3.6818651021976656</v>
      </c>
    </row>
    <row r="54" spans="1:42" x14ac:dyDescent="0.3">
      <c r="A54" s="4">
        <f t="shared" si="9"/>
        <v>52</v>
      </c>
      <c r="B54" s="4">
        <v>2</v>
      </c>
      <c r="C54" s="4">
        <v>2</v>
      </c>
      <c r="D54" s="4">
        <v>2</v>
      </c>
      <c r="E54" s="4">
        <v>2</v>
      </c>
      <c r="F54" s="4">
        <f t="shared" si="0"/>
        <v>8</v>
      </c>
      <c r="G54" s="4">
        <v>2</v>
      </c>
      <c r="H54" s="4">
        <v>2</v>
      </c>
      <c r="I54" s="4">
        <v>2</v>
      </c>
      <c r="J54" s="4">
        <v>2</v>
      </c>
      <c r="K54" s="4">
        <v>3</v>
      </c>
      <c r="L54" s="4">
        <f t="shared" si="1"/>
        <v>11</v>
      </c>
      <c r="M54" s="4">
        <v>2</v>
      </c>
      <c r="N54" s="4">
        <v>2</v>
      </c>
      <c r="O54" s="4">
        <v>2</v>
      </c>
      <c r="P54" s="4">
        <v>2</v>
      </c>
      <c r="Q54" s="4">
        <v>2</v>
      </c>
      <c r="R54" s="4">
        <f t="shared" si="2"/>
        <v>10</v>
      </c>
      <c r="U54">
        <v>1</v>
      </c>
      <c r="V54">
        <f t="shared" si="3"/>
        <v>8</v>
      </c>
      <c r="W54">
        <f t="shared" si="4"/>
        <v>11</v>
      </c>
      <c r="AI54">
        <f t="shared" si="5"/>
        <v>10.453034408638963</v>
      </c>
      <c r="AJ54">
        <f t="shared" si="6"/>
        <v>-0.45303440863896327</v>
      </c>
      <c r="AK54" s="2">
        <f t="shared" si="10"/>
        <v>3.2288306935587023</v>
      </c>
      <c r="AL54" s="1">
        <f t="shared" si="11"/>
        <v>0.20524017541085515</v>
      </c>
      <c r="AM54" s="3">
        <f t="shared" si="12"/>
        <v>10.42534764766677</v>
      </c>
      <c r="AP54">
        <f t="shared" si="8"/>
        <v>0.45303440863896327</v>
      </c>
    </row>
    <row r="55" spans="1:42" x14ac:dyDescent="0.3">
      <c r="A55" s="4">
        <f t="shared" si="9"/>
        <v>53</v>
      </c>
      <c r="B55" s="4">
        <v>2</v>
      </c>
      <c r="C55" s="4">
        <v>2</v>
      </c>
      <c r="D55" s="4">
        <v>2</v>
      </c>
      <c r="E55" s="4">
        <v>2</v>
      </c>
      <c r="F55" s="4">
        <f t="shared" si="0"/>
        <v>8</v>
      </c>
      <c r="G55" s="4">
        <v>3</v>
      </c>
      <c r="H55" s="4">
        <v>3</v>
      </c>
      <c r="I55" s="4">
        <v>3</v>
      </c>
      <c r="J55" s="4">
        <v>2</v>
      </c>
      <c r="K55" s="4">
        <v>2</v>
      </c>
      <c r="L55" s="4">
        <f t="shared" si="1"/>
        <v>13</v>
      </c>
      <c r="M55" s="4">
        <v>3</v>
      </c>
      <c r="N55" s="4">
        <v>2</v>
      </c>
      <c r="O55" s="4">
        <v>2</v>
      </c>
      <c r="P55" s="4">
        <v>2</v>
      </c>
      <c r="Q55" s="4">
        <v>2</v>
      </c>
      <c r="R55" s="4">
        <f t="shared" si="2"/>
        <v>11</v>
      </c>
      <c r="U55">
        <v>1</v>
      </c>
      <c r="V55">
        <f t="shared" si="3"/>
        <v>8</v>
      </c>
      <c r="W55">
        <f t="shared" si="4"/>
        <v>13</v>
      </c>
      <c r="AI55">
        <f t="shared" si="5"/>
        <v>11.342274132243581</v>
      </c>
      <c r="AJ55">
        <f t="shared" si="6"/>
        <v>-0.34227413224358116</v>
      </c>
      <c r="AK55" s="2">
        <f t="shared" si="10"/>
        <v>0.11076027639538211</v>
      </c>
      <c r="AL55" s="1">
        <f t="shared" si="11"/>
        <v>0.11715158160309648</v>
      </c>
      <c r="AM55" s="3">
        <f t="shared" si="12"/>
        <v>1.2267838827181439E-2</v>
      </c>
      <c r="AP55">
        <f t="shared" si="8"/>
        <v>0.34227413224358116</v>
      </c>
    </row>
    <row r="56" spans="1:42" x14ac:dyDescent="0.3">
      <c r="A56" s="4">
        <f t="shared" si="9"/>
        <v>54</v>
      </c>
      <c r="B56" s="4">
        <v>2</v>
      </c>
      <c r="C56" s="4">
        <v>1</v>
      </c>
      <c r="D56" s="4">
        <v>1</v>
      </c>
      <c r="E56" s="4">
        <v>2</v>
      </c>
      <c r="F56" s="4">
        <f t="shared" si="0"/>
        <v>6</v>
      </c>
      <c r="G56" s="4">
        <v>3</v>
      </c>
      <c r="H56" s="4">
        <v>3</v>
      </c>
      <c r="I56" s="4">
        <v>3</v>
      </c>
      <c r="J56" s="4">
        <v>3</v>
      </c>
      <c r="K56" s="4">
        <v>3</v>
      </c>
      <c r="L56" s="4">
        <f t="shared" si="1"/>
        <v>15</v>
      </c>
      <c r="M56" s="4">
        <v>2</v>
      </c>
      <c r="N56" s="4">
        <v>2</v>
      </c>
      <c r="O56" s="4">
        <v>2</v>
      </c>
      <c r="P56" s="4">
        <v>2</v>
      </c>
      <c r="Q56" s="4">
        <v>3</v>
      </c>
      <c r="R56" s="4">
        <f t="shared" si="2"/>
        <v>11</v>
      </c>
      <c r="U56">
        <v>1</v>
      </c>
      <c r="V56">
        <f t="shared" si="3"/>
        <v>6</v>
      </c>
      <c r="W56">
        <f t="shared" si="4"/>
        <v>15</v>
      </c>
      <c r="AI56">
        <f t="shared" si="5"/>
        <v>10.91069579575637</v>
      </c>
      <c r="AJ56">
        <f t="shared" si="6"/>
        <v>8.9304204243630281E-2</v>
      </c>
      <c r="AK56" s="2">
        <f t="shared" si="10"/>
        <v>0.43157833648721144</v>
      </c>
      <c r="AL56" s="1">
        <f t="shared" si="11"/>
        <v>7.9752408955880323E-3</v>
      </c>
      <c r="AM56" s="3">
        <f t="shared" si="12"/>
        <v>0.18625986052506871</v>
      </c>
      <c r="AP56">
        <f t="shared" si="8"/>
        <v>8.9304204243630281E-2</v>
      </c>
    </row>
    <row r="57" spans="1:42" x14ac:dyDescent="0.3">
      <c r="A57" s="4">
        <f t="shared" si="9"/>
        <v>55</v>
      </c>
      <c r="B57" s="4">
        <v>2</v>
      </c>
      <c r="C57" s="4">
        <v>2</v>
      </c>
      <c r="D57" s="4">
        <v>3</v>
      </c>
      <c r="E57" s="4">
        <v>3</v>
      </c>
      <c r="F57" s="4">
        <f t="shared" si="0"/>
        <v>10</v>
      </c>
      <c r="G57" s="4">
        <v>3</v>
      </c>
      <c r="H57" s="4">
        <v>4</v>
      </c>
      <c r="I57" s="4">
        <v>3</v>
      </c>
      <c r="J57" s="4">
        <v>3</v>
      </c>
      <c r="K57" s="4">
        <v>3</v>
      </c>
      <c r="L57" s="4">
        <f t="shared" si="1"/>
        <v>16</v>
      </c>
      <c r="M57" s="4">
        <v>2</v>
      </c>
      <c r="N57" s="4">
        <v>2</v>
      </c>
      <c r="O57" s="4">
        <v>3</v>
      </c>
      <c r="P57" s="4">
        <v>3</v>
      </c>
      <c r="Q57" s="4">
        <v>3</v>
      </c>
      <c r="R57" s="4">
        <f t="shared" si="2"/>
        <v>13</v>
      </c>
      <c r="U57">
        <v>1</v>
      </c>
      <c r="V57">
        <f t="shared" si="3"/>
        <v>10</v>
      </c>
      <c r="W57">
        <f t="shared" si="4"/>
        <v>16</v>
      </c>
      <c r="AI57">
        <f t="shared" si="5"/>
        <v>13.996951777742337</v>
      </c>
      <c r="AJ57">
        <f t="shared" si="6"/>
        <v>-0.99695177774233734</v>
      </c>
      <c r="AK57" s="2">
        <f t="shared" si="10"/>
        <v>-1.0862559819859676</v>
      </c>
      <c r="AL57" s="1">
        <f t="shared" si="11"/>
        <v>0.99391284714360684</v>
      </c>
      <c r="AM57" s="3">
        <f t="shared" si="12"/>
        <v>1.1799520584002987</v>
      </c>
      <c r="AP57">
        <f t="shared" si="8"/>
        <v>0.99695177774233734</v>
      </c>
    </row>
    <row r="58" spans="1:42" x14ac:dyDescent="0.3">
      <c r="A58" s="4">
        <f t="shared" si="9"/>
        <v>56</v>
      </c>
      <c r="B58" s="4">
        <v>2</v>
      </c>
      <c r="C58" s="4">
        <v>1</v>
      </c>
      <c r="D58" s="4">
        <v>1</v>
      </c>
      <c r="E58" s="4">
        <v>2</v>
      </c>
      <c r="F58" s="4">
        <f t="shared" si="0"/>
        <v>6</v>
      </c>
      <c r="G58" s="4">
        <v>3</v>
      </c>
      <c r="H58" s="4">
        <v>4</v>
      </c>
      <c r="I58" s="4">
        <v>3</v>
      </c>
      <c r="J58" s="4">
        <v>3</v>
      </c>
      <c r="K58" s="4">
        <v>4</v>
      </c>
      <c r="L58" s="4">
        <f t="shared" si="1"/>
        <v>17</v>
      </c>
      <c r="M58" s="4">
        <v>2</v>
      </c>
      <c r="N58" s="4">
        <v>2</v>
      </c>
      <c r="O58" s="4">
        <v>2</v>
      </c>
      <c r="P58" s="4">
        <v>3</v>
      </c>
      <c r="Q58" s="4">
        <v>2</v>
      </c>
      <c r="R58" s="4">
        <f t="shared" si="2"/>
        <v>11</v>
      </c>
      <c r="U58">
        <v>1</v>
      </c>
      <c r="V58">
        <f t="shared" si="3"/>
        <v>6</v>
      </c>
      <c r="W58">
        <f t="shared" si="4"/>
        <v>17</v>
      </c>
      <c r="AI58">
        <f t="shared" si="5"/>
        <v>11.799935519360988</v>
      </c>
      <c r="AJ58">
        <f t="shared" si="6"/>
        <v>-0.79993551936098761</v>
      </c>
      <c r="AK58" s="2">
        <f t="shared" si="10"/>
        <v>0.19701625838134973</v>
      </c>
      <c r="AL58" s="1">
        <f t="shared" si="11"/>
        <v>0.63989683513533302</v>
      </c>
      <c r="AM58" s="3">
        <f t="shared" si="12"/>
        <v>3.8815406066586761E-2</v>
      </c>
      <c r="AP58">
        <f t="shared" si="8"/>
        <v>0.79993551936098761</v>
      </c>
    </row>
    <row r="59" spans="1:42" x14ac:dyDescent="0.3">
      <c r="A59" s="4">
        <f t="shared" si="9"/>
        <v>57</v>
      </c>
      <c r="B59" s="4">
        <v>4</v>
      </c>
      <c r="C59" s="4">
        <v>4</v>
      </c>
      <c r="D59" s="4">
        <v>4</v>
      </c>
      <c r="E59" s="4">
        <v>4</v>
      </c>
      <c r="F59" s="4">
        <f t="shared" si="0"/>
        <v>16</v>
      </c>
      <c r="G59" s="4">
        <v>3</v>
      </c>
      <c r="H59" s="4">
        <v>2</v>
      </c>
      <c r="I59" s="4">
        <v>2</v>
      </c>
      <c r="J59" s="4">
        <v>1</v>
      </c>
      <c r="K59" s="4">
        <v>2</v>
      </c>
      <c r="L59" s="4">
        <f t="shared" si="1"/>
        <v>10</v>
      </c>
      <c r="M59" s="4">
        <v>2</v>
      </c>
      <c r="N59" s="4">
        <v>3</v>
      </c>
      <c r="O59" s="4">
        <v>3</v>
      </c>
      <c r="P59" s="4">
        <v>4</v>
      </c>
      <c r="Q59" s="4">
        <v>3</v>
      </c>
      <c r="R59" s="4">
        <f t="shared" si="2"/>
        <v>15</v>
      </c>
      <c r="U59">
        <v>1</v>
      </c>
      <c r="V59">
        <f t="shared" si="3"/>
        <v>16</v>
      </c>
      <c r="W59">
        <f t="shared" si="4"/>
        <v>10</v>
      </c>
      <c r="AI59">
        <f t="shared" si="5"/>
        <v>15.291686787203972</v>
      </c>
      <c r="AJ59">
        <f t="shared" si="6"/>
        <v>-0.29168678720397168</v>
      </c>
      <c r="AK59" s="2">
        <f t="shared" si="10"/>
        <v>0.50824873215701594</v>
      </c>
      <c r="AL59" s="1">
        <f t="shared" si="11"/>
        <v>8.508118182937506E-2</v>
      </c>
      <c r="AM59" s="3">
        <f t="shared" si="12"/>
        <v>0.25831677373921413</v>
      </c>
      <c r="AP59">
        <f t="shared" si="8"/>
        <v>0.29168678720397168</v>
      </c>
    </row>
    <row r="60" spans="1:42" x14ac:dyDescent="0.3">
      <c r="A60" s="4">
        <f t="shared" si="9"/>
        <v>58</v>
      </c>
      <c r="B60" s="4">
        <v>4</v>
      </c>
      <c r="C60" s="4">
        <v>4</v>
      </c>
      <c r="D60" s="4">
        <v>4</v>
      </c>
      <c r="E60" s="4">
        <v>4</v>
      </c>
      <c r="F60" s="4">
        <f t="shared" si="0"/>
        <v>16</v>
      </c>
      <c r="G60" s="4">
        <v>2</v>
      </c>
      <c r="H60" s="4">
        <v>2</v>
      </c>
      <c r="I60" s="4">
        <v>2</v>
      </c>
      <c r="J60" s="4">
        <v>2</v>
      </c>
      <c r="K60" s="4">
        <v>2</v>
      </c>
      <c r="L60" s="4">
        <f t="shared" si="1"/>
        <v>10</v>
      </c>
      <c r="M60" s="4">
        <v>3</v>
      </c>
      <c r="N60" s="4">
        <v>2</v>
      </c>
      <c r="O60" s="4">
        <v>4</v>
      </c>
      <c r="P60" s="4">
        <v>3</v>
      </c>
      <c r="Q60" s="4">
        <v>3</v>
      </c>
      <c r="R60" s="4">
        <f t="shared" si="2"/>
        <v>15</v>
      </c>
      <c r="U60">
        <v>1</v>
      </c>
      <c r="V60">
        <f t="shared" si="3"/>
        <v>16</v>
      </c>
      <c r="W60">
        <f t="shared" si="4"/>
        <v>10</v>
      </c>
      <c r="AI60">
        <f t="shared" si="5"/>
        <v>15.291686787203972</v>
      </c>
      <c r="AJ60">
        <f t="shared" si="6"/>
        <v>-0.29168678720397168</v>
      </c>
      <c r="AK60" s="2">
        <f t="shared" si="10"/>
        <v>0</v>
      </c>
      <c r="AL60" s="1">
        <f t="shared" si="11"/>
        <v>8.508118182937506E-2</v>
      </c>
      <c r="AM60" s="3">
        <f t="shared" si="12"/>
        <v>0</v>
      </c>
      <c r="AP60">
        <f t="shared" si="8"/>
        <v>0.29168678720397168</v>
      </c>
    </row>
    <row r="61" spans="1:42" x14ac:dyDescent="0.3">
      <c r="A61" s="4">
        <f t="shared" si="9"/>
        <v>59</v>
      </c>
      <c r="B61" s="4">
        <v>4</v>
      </c>
      <c r="C61" s="4">
        <v>4</v>
      </c>
      <c r="D61" s="4">
        <v>4</v>
      </c>
      <c r="E61" s="4">
        <v>4</v>
      </c>
      <c r="F61" s="4">
        <f t="shared" si="0"/>
        <v>16</v>
      </c>
      <c r="G61" s="4">
        <v>2</v>
      </c>
      <c r="H61" s="4">
        <v>1</v>
      </c>
      <c r="I61" s="4">
        <v>2</v>
      </c>
      <c r="J61" s="4">
        <v>1</v>
      </c>
      <c r="K61" s="4">
        <v>2</v>
      </c>
      <c r="L61" s="4">
        <f t="shared" si="1"/>
        <v>8</v>
      </c>
      <c r="M61" s="4">
        <v>3</v>
      </c>
      <c r="N61" s="4">
        <v>3</v>
      </c>
      <c r="O61" s="4">
        <v>3</v>
      </c>
      <c r="P61" s="4">
        <v>3</v>
      </c>
      <c r="Q61" s="4">
        <v>3</v>
      </c>
      <c r="R61" s="4">
        <f t="shared" si="2"/>
        <v>15</v>
      </c>
      <c r="U61">
        <v>1</v>
      </c>
      <c r="V61">
        <f t="shared" si="3"/>
        <v>16</v>
      </c>
      <c r="W61">
        <f t="shared" si="4"/>
        <v>8</v>
      </c>
      <c r="AI61">
        <f t="shared" si="5"/>
        <v>14.402447063599354</v>
      </c>
      <c r="AJ61">
        <f t="shared" si="6"/>
        <v>0.59755293640064622</v>
      </c>
      <c r="AK61" s="2">
        <f t="shared" si="10"/>
        <v>0.88923972360461789</v>
      </c>
      <c r="AL61" s="1">
        <f t="shared" si="11"/>
        <v>0.35706951180103474</v>
      </c>
      <c r="AM61" s="3">
        <f t="shared" si="12"/>
        <v>0.7907472860364172</v>
      </c>
      <c r="AP61">
        <f t="shared" si="8"/>
        <v>0.59755293640064622</v>
      </c>
    </row>
    <row r="62" spans="1:42" x14ac:dyDescent="0.3">
      <c r="A62" s="4">
        <f t="shared" si="9"/>
        <v>60</v>
      </c>
      <c r="B62" s="4">
        <v>4</v>
      </c>
      <c r="C62" s="4">
        <v>3</v>
      </c>
      <c r="D62" s="4">
        <v>3</v>
      </c>
      <c r="E62" s="4">
        <v>3</v>
      </c>
      <c r="F62" s="4">
        <f t="shared" si="0"/>
        <v>13</v>
      </c>
      <c r="G62" s="4">
        <v>4</v>
      </c>
      <c r="H62" s="4">
        <v>4</v>
      </c>
      <c r="I62" s="4">
        <v>4</v>
      </c>
      <c r="J62" s="4">
        <v>4</v>
      </c>
      <c r="K62" s="4">
        <v>4</v>
      </c>
      <c r="L62" s="4">
        <f t="shared" si="1"/>
        <v>20</v>
      </c>
      <c r="M62" s="4">
        <v>4</v>
      </c>
      <c r="N62" s="4">
        <v>4</v>
      </c>
      <c r="O62" s="4">
        <v>3</v>
      </c>
      <c r="P62" s="4">
        <v>4</v>
      </c>
      <c r="Q62" s="4">
        <v>4</v>
      </c>
      <c r="R62" s="4">
        <f t="shared" si="2"/>
        <v>19</v>
      </c>
      <c r="U62">
        <v>1</v>
      </c>
      <c r="V62">
        <f t="shared" si="3"/>
        <v>13</v>
      </c>
      <c r="W62">
        <f t="shared" si="4"/>
        <v>20</v>
      </c>
      <c r="AI62">
        <f t="shared" si="5"/>
        <v>17.756658315089318</v>
      </c>
      <c r="AJ62">
        <f t="shared" si="6"/>
        <v>1.243341684910682</v>
      </c>
      <c r="AK62" s="2">
        <f t="shared" si="10"/>
        <v>0.64578874851003576</v>
      </c>
      <c r="AL62" s="1">
        <f t="shared" si="11"/>
        <v>1.5458985454365335</v>
      </c>
      <c r="AM62" s="3">
        <f t="shared" si="12"/>
        <v>0.41704310770215819</v>
      </c>
      <c r="AP62">
        <f t="shared" si="8"/>
        <v>1.243341684910682</v>
      </c>
    </row>
    <row r="63" spans="1:42" x14ac:dyDescent="0.3">
      <c r="A63" s="4">
        <f t="shared" si="9"/>
        <v>61</v>
      </c>
      <c r="B63" s="4">
        <v>3</v>
      </c>
      <c r="C63" s="4">
        <v>3</v>
      </c>
      <c r="D63" s="4">
        <v>3</v>
      </c>
      <c r="E63" s="4">
        <v>4</v>
      </c>
      <c r="F63" s="4">
        <f t="shared" si="0"/>
        <v>13</v>
      </c>
      <c r="G63" s="4">
        <v>2</v>
      </c>
      <c r="H63" s="4">
        <v>1</v>
      </c>
      <c r="I63" s="4">
        <v>2</v>
      </c>
      <c r="J63" s="4">
        <v>2</v>
      </c>
      <c r="K63" s="4">
        <v>2</v>
      </c>
      <c r="L63" s="4">
        <f t="shared" si="1"/>
        <v>9</v>
      </c>
      <c r="M63" s="4">
        <v>3</v>
      </c>
      <c r="N63" s="4">
        <v>2</v>
      </c>
      <c r="O63" s="4">
        <v>3</v>
      </c>
      <c r="P63" s="4">
        <v>3</v>
      </c>
      <c r="Q63" s="4">
        <v>2</v>
      </c>
      <c r="R63" s="4">
        <f t="shared" si="2"/>
        <v>13</v>
      </c>
      <c r="U63">
        <v>1</v>
      </c>
      <c r="V63">
        <f t="shared" si="3"/>
        <v>13</v>
      </c>
      <c r="W63">
        <f t="shared" si="4"/>
        <v>9</v>
      </c>
      <c r="AI63">
        <f t="shared" si="5"/>
        <v>12.86583983526392</v>
      </c>
      <c r="AJ63">
        <f t="shared" si="6"/>
        <v>0.13416016473608039</v>
      </c>
      <c r="AK63" s="2">
        <f t="shared" si="10"/>
        <v>-1.1091815201746016</v>
      </c>
      <c r="AL63" s="1">
        <f t="shared" si="11"/>
        <v>1.7998949802012228E-2</v>
      </c>
      <c r="AM63" s="3">
        <f t="shared" si="12"/>
        <v>1.2302836446968402</v>
      </c>
      <c r="AP63">
        <f t="shared" si="8"/>
        <v>0.13416016473608039</v>
      </c>
    </row>
    <row r="64" spans="1:42" x14ac:dyDescent="0.3">
      <c r="A64" s="4">
        <f t="shared" si="9"/>
        <v>62</v>
      </c>
      <c r="B64" s="4">
        <v>4</v>
      </c>
      <c r="C64" s="4">
        <v>4</v>
      </c>
      <c r="D64" s="4">
        <v>3</v>
      </c>
      <c r="E64" s="4">
        <v>3</v>
      </c>
      <c r="F64" s="4">
        <f t="shared" si="0"/>
        <v>14</v>
      </c>
      <c r="G64" s="4">
        <v>1</v>
      </c>
      <c r="H64" s="4">
        <v>2</v>
      </c>
      <c r="I64" s="4">
        <v>2</v>
      </c>
      <c r="J64" s="4">
        <v>2</v>
      </c>
      <c r="K64" s="4">
        <v>2</v>
      </c>
      <c r="L64" s="4">
        <f t="shared" si="1"/>
        <v>9</v>
      </c>
      <c r="M64" s="4">
        <v>3</v>
      </c>
      <c r="N64" s="4">
        <v>3</v>
      </c>
      <c r="O64" s="4">
        <v>2</v>
      </c>
      <c r="P64" s="4">
        <v>3</v>
      </c>
      <c r="Q64" s="4">
        <v>3</v>
      </c>
      <c r="R64" s="4">
        <f t="shared" si="2"/>
        <v>14</v>
      </c>
      <c r="U64">
        <v>1</v>
      </c>
      <c r="V64">
        <f t="shared" si="3"/>
        <v>14</v>
      </c>
      <c r="W64">
        <f t="shared" si="4"/>
        <v>9</v>
      </c>
      <c r="AI64">
        <f t="shared" si="5"/>
        <v>13.526248865309833</v>
      </c>
      <c r="AJ64">
        <f t="shared" si="6"/>
        <v>0.47375113469016661</v>
      </c>
      <c r="AK64" s="2">
        <f t="shared" si="10"/>
        <v>0.33959096995408622</v>
      </c>
      <c r="AL64" s="1">
        <f t="shared" si="11"/>
        <v>0.22444013762022039</v>
      </c>
      <c r="AM64" s="3">
        <f t="shared" si="12"/>
        <v>0.11532202687435709</v>
      </c>
      <c r="AP64">
        <f t="shared" si="8"/>
        <v>0.47375113469016661</v>
      </c>
    </row>
    <row r="65" spans="1:42" x14ac:dyDescent="0.3">
      <c r="A65" s="4">
        <f t="shared" si="9"/>
        <v>63</v>
      </c>
      <c r="B65" s="4">
        <v>2</v>
      </c>
      <c r="C65" s="4">
        <v>3</v>
      </c>
      <c r="D65" s="4">
        <v>2</v>
      </c>
      <c r="E65" s="4">
        <v>2</v>
      </c>
      <c r="F65" s="4">
        <f t="shared" si="0"/>
        <v>9</v>
      </c>
      <c r="G65" s="4">
        <v>4</v>
      </c>
      <c r="H65" s="4">
        <v>4</v>
      </c>
      <c r="I65" s="4">
        <v>3</v>
      </c>
      <c r="J65" s="4">
        <v>3</v>
      </c>
      <c r="K65" s="4">
        <v>4</v>
      </c>
      <c r="L65" s="4">
        <f t="shared" si="1"/>
        <v>18</v>
      </c>
      <c r="M65" s="4">
        <v>3</v>
      </c>
      <c r="N65" s="4">
        <v>2</v>
      </c>
      <c r="O65" s="4">
        <v>3</v>
      </c>
      <c r="P65" s="4">
        <v>2</v>
      </c>
      <c r="Q65" s="4">
        <v>3</v>
      </c>
      <c r="R65" s="4">
        <f t="shared" si="2"/>
        <v>13</v>
      </c>
      <c r="U65">
        <v>1</v>
      </c>
      <c r="V65">
        <f t="shared" si="3"/>
        <v>9</v>
      </c>
      <c r="W65">
        <f t="shared" si="4"/>
        <v>18</v>
      </c>
      <c r="AI65">
        <f t="shared" si="5"/>
        <v>14.225782471301041</v>
      </c>
      <c r="AJ65">
        <f t="shared" si="6"/>
        <v>-1.2257824713010415</v>
      </c>
      <c r="AK65" s="2">
        <f t="shared" si="10"/>
        <v>-1.6995336059912081</v>
      </c>
      <c r="AL65" s="1">
        <f t="shared" si="11"/>
        <v>1.5025426669488886</v>
      </c>
      <c r="AM65" s="3">
        <f t="shared" si="12"/>
        <v>2.888414477893479</v>
      </c>
      <c r="AP65">
        <f t="shared" si="8"/>
        <v>1.2257824713010415</v>
      </c>
    </row>
    <row r="66" spans="1:42" x14ac:dyDescent="0.3">
      <c r="A66" s="4">
        <f t="shared" si="9"/>
        <v>64</v>
      </c>
      <c r="B66" s="4">
        <v>3</v>
      </c>
      <c r="C66" s="4">
        <v>3</v>
      </c>
      <c r="D66" s="4">
        <v>3</v>
      </c>
      <c r="E66" s="4">
        <v>3</v>
      </c>
      <c r="F66" s="4">
        <f t="shared" si="0"/>
        <v>12</v>
      </c>
      <c r="G66" s="4">
        <v>4</v>
      </c>
      <c r="H66" s="4">
        <v>4</v>
      </c>
      <c r="I66" s="4">
        <v>3</v>
      </c>
      <c r="J66" s="4">
        <v>4</v>
      </c>
      <c r="K66" s="4">
        <v>4</v>
      </c>
      <c r="L66" s="4">
        <f t="shared" si="1"/>
        <v>19</v>
      </c>
      <c r="M66" s="4">
        <v>3</v>
      </c>
      <c r="N66" s="4">
        <v>4</v>
      </c>
      <c r="O66" s="4">
        <v>4</v>
      </c>
      <c r="P66" s="4">
        <v>4</v>
      </c>
      <c r="Q66" s="4">
        <v>3</v>
      </c>
      <c r="R66" s="4">
        <f t="shared" si="2"/>
        <v>18</v>
      </c>
      <c r="U66">
        <v>1</v>
      </c>
      <c r="V66">
        <f t="shared" si="3"/>
        <v>12</v>
      </c>
      <c r="W66">
        <f t="shared" si="4"/>
        <v>19</v>
      </c>
      <c r="AI66">
        <f t="shared" si="5"/>
        <v>16.651629423241094</v>
      </c>
      <c r="AJ66">
        <f t="shared" si="6"/>
        <v>1.3483705767589065</v>
      </c>
      <c r="AK66" s="2">
        <f t="shared" si="10"/>
        <v>2.5741530480599479</v>
      </c>
      <c r="AL66" s="1">
        <f t="shared" si="11"/>
        <v>1.8181032122691461</v>
      </c>
      <c r="AM66" s="3">
        <f t="shared" si="12"/>
        <v>6.6262639148363203</v>
      </c>
      <c r="AP66">
        <f t="shared" si="8"/>
        <v>1.3483705767589065</v>
      </c>
    </row>
    <row r="67" spans="1:42" x14ac:dyDescent="0.3">
      <c r="A67" s="4">
        <f t="shared" si="9"/>
        <v>65</v>
      </c>
      <c r="B67" s="4">
        <v>4</v>
      </c>
      <c r="C67" s="4">
        <v>3</v>
      </c>
      <c r="D67" s="4">
        <v>4</v>
      </c>
      <c r="E67" s="4">
        <v>3</v>
      </c>
      <c r="F67" s="4">
        <f t="shared" si="0"/>
        <v>14</v>
      </c>
      <c r="G67" s="4">
        <v>1</v>
      </c>
      <c r="H67" s="4">
        <v>2</v>
      </c>
      <c r="I67" s="4">
        <v>2</v>
      </c>
      <c r="J67" s="4">
        <v>3</v>
      </c>
      <c r="K67" s="4">
        <v>2</v>
      </c>
      <c r="L67" s="4">
        <f t="shared" si="1"/>
        <v>10</v>
      </c>
      <c r="M67" s="4">
        <v>3</v>
      </c>
      <c r="N67" s="4">
        <v>3</v>
      </c>
      <c r="O67" s="4">
        <v>3</v>
      </c>
      <c r="P67" s="4">
        <v>3</v>
      </c>
      <c r="Q67" s="4">
        <v>3</v>
      </c>
      <c r="R67" s="4">
        <f t="shared" si="2"/>
        <v>15</v>
      </c>
      <c r="U67">
        <v>1</v>
      </c>
      <c r="V67">
        <f t="shared" si="3"/>
        <v>14</v>
      </c>
      <c r="W67">
        <f t="shared" si="4"/>
        <v>10</v>
      </c>
      <c r="AI67">
        <f t="shared" si="5"/>
        <v>13.970868727112142</v>
      </c>
      <c r="AJ67">
        <f t="shared" si="6"/>
        <v>1.0291312728878577</v>
      </c>
      <c r="AK67" s="2">
        <f t="shared" si="10"/>
        <v>-0.31923930387104882</v>
      </c>
      <c r="AL67" s="1">
        <f t="shared" si="11"/>
        <v>1.0591111768357822</v>
      </c>
      <c r="AM67" s="3">
        <f t="shared" si="12"/>
        <v>0.10191373313607184</v>
      </c>
      <c r="AP67">
        <f t="shared" si="8"/>
        <v>1.0291312728878577</v>
      </c>
    </row>
    <row r="68" spans="1:42" x14ac:dyDescent="0.3">
      <c r="A68" s="4">
        <f t="shared" si="9"/>
        <v>66</v>
      </c>
      <c r="B68" s="4">
        <v>3</v>
      </c>
      <c r="C68" s="4">
        <v>3</v>
      </c>
      <c r="D68" s="4">
        <v>3</v>
      </c>
      <c r="E68" s="4">
        <v>3</v>
      </c>
      <c r="F68" s="4">
        <f t="shared" ref="F68:F107" si="15">SUM(B68:E68)</f>
        <v>12</v>
      </c>
      <c r="G68" s="4">
        <v>3</v>
      </c>
      <c r="H68" s="4">
        <v>3</v>
      </c>
      <c r="I68" s="4">
        <v>3</v>
      </c>
      <c r="J68" s="4">
        <v>3</v>
      </c>
      <c r="K68" s="4">
        <v>3</v>
      </c>
      <c r="L68" s="4">
        <f t="shared" ref="L68:L107" si="16">SUM(G68:K68)</f>
        <v>15</v>
      </c>
      <c r="M68" s="4">
        <v>3</v>
      </c>
      <c r="N68" s="4">
        <v>3</v>
      </c>
      <c r="O68" s="4">
        <v>2</v>
      </c>
      <c r="P68" s="4">
        <v>3</v>
      </c>
      <c r="Q68" s="4">
        <v>3</v>
      </c>
      <c r="R68" s="4">
        <f t="shared" ref="R68:R107" si="17">SUM(M68:Q68)</f>
        <v>14</v>
      </c>
      <c r="U68">
        <v>1</v>
      </c>
      <c r="V68">
        <f t="shared" ref="V68:V107" si="18">F68</f>
        <v>12</v>
      </c>
      <c r="W68">
        <f t="shared" ref="W68:W107" si="19">L68</f>
        <v>15</v>
      </c>
      <c r="AI68">
        <f t="shared" ref="AI68:AI107" si="20">$Z$7+$Z$8*F68+$Z$9*L68</f>
        <v>14.873149976031858</v>
      </c>
      <c r="AJ68">
        <f t="shared" ref="AJ68:AJ107" si="21">R68-AI68</f>
        <v>-0.87314997603185773</v>
      </c>
      <c r="AK68" s="2">
        <f t="shared" si="10"/>
        <v>-1.9022812489197154</v>
      </c>
      <c r="AL68" s="1">
        <f t="shared" si="11"/>
        <v>0.76239088064443372</v>
      </c>
      <c r="AM68" s="3">
        <f t="shared" si="12"/>
        <v>3.6186739499915523</v>
      </c>
      <c r="AP68">
        <f t="shared" ref="AP68:AP107" si="22">ABS(AJ68)</f>
        <v>0.87314997603185773</v>
      </c>
    </row>
    <row r="69" spans="1:42" x14ac:dyDescent="0.3">
      <c r="A69" s="4">
        <f t="shared" ref="A69:A108" si="23">A68+1</f>
        <v>67</v>
      </c>
      <c r="B69" s="4">
        <v>4</v>
      </c>
      <c r="C69" s="4">
        <v>4</v>
      </c>
      <c r="D69" s="4">
        <v>4</v>
      </c>
      <c r="E69" s="4">
        <v>4</v>
      </c>
      <c r="F69" s="4">
        <f t="shared" si="15"/>
        <v>16</v>
      </c>
      <c r="G69" s="4">
        <v>2</v>
      </c>
      <c r="H69" s="4">
        <v>2</v>
      </c>
      <c r="I69" s="4">
        <v>2</v>
      </c>
      <c r="J69" s="4">
        <v>2</v>
      </c>
      <c r="K69" s="4">
        <v>2</v>
      </c>
      <c r="L69" s="4">
        <f t="shared" si="16"/>
        <v>10</v>
      </c>
      <c r="M69" s="4">
        <v>3</v>
      </c>
      <c r="N69" s="4">
        <v>3</v>
      </c>
      <c r="O69" s="4">
        <v>2</v>
      </c>
      <c r="P69" s="4">
        <v>2</v>
      </c>
      <c r="Q69" s="4">
        <v>3</v>
      </c>
      <c r="R69" s="4">
        <f t="shared" si="17"/>
        <v>13</v>
      </c>
      <c r="U69">
        <v>1</v>
      </c>
      <c r="V69">
        <f t="shared" si="18"/>
        <v>16</v>
      </c>
      <c r="W69">
        <f t="shared" si="19"/>
        <v>10</v>
      </c>
      <c r="AI69">
        <f t="shared" si="20"/>
        <v>15.291686787203972</v>
      </c>
      <c r="AJ69">
        <f t="shared" si="21"/>
        <v>-2.2916867872039717</v>
      </c>
      <c r="AK69" s="2">
        <f t="shared" ref="AK69:AK107" si="24">AJ69-AJ68</f>
        <v>-1.4185368111721139</v>
      </c>
      <c r="AL69" s="1">
        <f t="shared" ref="AL69:AL107" si="25">AJ69^2</f>
        <v>5.251828330645262</v>
      </c>
      <c r="AM69" s="3">
        <f t="shared" ref="AM69:AM107" si="26">AK69^2</f>
        <v>2.0122466846503495</v>
      </c>
      <c r="AP69">
        <f t="shared" si="22"/>
        <v>2.2916867872039717</v>
      </c>
    </row>
    <row r="70" spans="1:42" x14ac:dyDescent="0.3">
      <c r="A70" s="4">
        <f t="shared" si="23"/>
        <v>68</v>
      </c>
      <c r="B70" s="4">
        <v>2</v>
      </c>
      <c r="C70" s="4">
        <v>2</v>
      </c>
      <c r="D70" s="4">
        <v>2</v>
      </c>
      <c r="E70" s="4">
        <v>2</v>
      </c>
      <c r="F70" s="4">
        <f t="shared" si="15"/>
        <v>8</v>
      </c>
      <c r="G70" s="4">
        <v>4</v>
      </c>
      <c r="H70" s="4">
        <v>3</v>
      </c>
      <c r="I70" s="4">
        <v>4</v>
      </c>
      <c r="J70" s="4">
        <v>4</v>
      </c>
      <c r="K70" s="4">
        <v>4</v>
      </c>
      <c r="L70" s="4">
        <f t="shared" si="16"/>
        <v>19</v>
      </c>
      <c r="M70" s="4">
        <v>3</v>
      </c>
      <c r="N70" s="4">
        <v>2</v>
      </c>
      <c r="O70" s="4">
        <v>2</v>
      </c>
      <c r="P70" s="4">
        <v>3</v>
      </c>
      <c r="Q70" s="4">
        <v>2</v>
      </c>
      <c r="R70" s="4">
        <f t="shared" si="17"/>
        <v>12</v>
      </c>
      <c r="U70">
        <v>1</v>
      </c>
      <c r="V70">
        <f t="shared" si="18"/>
        <v>8</v>
      </c>
      <c r="W70">
        <f t="shared" si="19"/>
        <v>19</v>
      </c>
      <c r="AI70">
        <f t="shared" si="20"/>
        <v>14.009993303057435</v>
      </c>
      <c r="AJ70">
        <f t="shared" si="21"/>
        <v>-2.0099933030574348</v>
      </c>
      <c r="AK70" s="2">
        <f t="shared" si="24"/>
        <v>0.28169348414653683</v>
      </c>
      <c r="AL70" s="1">
        <f t="shared" si="25"/>
        <v>4.0400730783357375</v>
      </c>
      <c r="AM70" s="3">
        <f t="shared" si="26"/>
        <v>7.9351219010615204E-2</v>
      </c>
      <c r="AP70">
        <f t="shared" si="22"/>
        <v>2.0099933030574348</v>
      </c>
    </row>
    <row r="71" spans="1:42" x14ac:dyDescent="0.3">
      <c r="A71" s="4">
        <f t="shared" si="23"/>
        <v>69</v>
      </c>
      <c r="B71" s="4">
        <v>4</v>
      </c>
      <c r="C71" s="4">
        <v>4</v>
      </c>
      <c r="D71" s="4">
        <v>4</v>
      </c>
      <c r="E71" s="4">
        <v>4</v>
      </c>
      <c r="F71" s="4">
        <f t="shared" si="15"/>
        <v>16</v>
      </c>
      <c r="G71" s="4">
        <v>2</v>
      </c>
      <c r="H71" s="4">
        <v>2</v>
      </c>
      <c r="I71" s="4">
        <v>2</v>
      </c>
      <c r="J71" s="4">
        <v>2</v>
      </c>
      <c r="K71" s="4">
        <v>2</v>
      </c>
      <c r="L71" s="4">
        <f t="shared" si="16"/>
        <v>10</v>
      </c>
      <c r="M71" s="4">
        <v>4</v>
      </c>
      <c r="N71" s="4">
        <v>3</v>
      </c>
      <c r="O71" s="4">
        <v>3</v>
      </c>
      <c r="P71" s="4">
        <v>4</v>
      </c>
      <c r="Q71" s="4">
        <v>3</v>
      </c>
      <c r="R71" s="4">
        <f t="shared" si="17"/>
        <v>17</v>
      </c>
      <c r="U71">
        <v>1</v>
      </c>
      <c r="V71">
        <f t="shared" si="18"/>
        <v>16</v>
      </c>
      <c r="W71">
        <f t="shared" si="19"/>
        <v>10</v>
      </c>
      <c r="AI71">
        <f t="shared" si="20"/>
        <v>15.291686787203972</v>
      </c>
      <c r="AJ71">
        <f t="shared" si="21"/>
        <v>1.7083132127960283</v>
      </c>
      <c r="AK71" s="2">
        <f t="shared" si="24"/>
        <v>3.7183065158534632</v>
      </c>
      <c r="AL71" s="1">
        <f t="shared" si="25"/>
        <v>2.9183340330134881</v>
      </c>
      <c r="AM71" s="3">
        <f t="shared" si="26"/>
        <v>13.82580334583832</v>
      </c>
      <c r="AP71">
        <f t="shared" si="22"/>
        <v>1.7083132127960283</v>
      </c>
    </row>
    <row r="72" spans="1:42" x14ac:dyDescent="0.3">
      <c r="A72" s="4">
        <f t="shared" si="23"/>
        <v>70</v>
      </c>
      <c r="B72" s="4">
        <v>1</v>
      </c>
      <c r="C72" s="4">
        <v>1</v>
      </c>
      <c r="D72" s="4">
        <v>1</v>
      </c>
      <c r="E72" s="4">
        <v>2</v>
      </c>
      <c r="F72" s="4">
        <f t="shared" si="15"/>
        <v>5</v>
      </c>
      <c r="G72" s="4">
        <v>4</v>
      </c>
      <c r="H72" s="4">
        <v>3</v>
      </c>
      <c r="I72" s="4">
        <v>3</v>
      </c>
      <c r="J72" s="4">
        <v>4</v>
      </c>
      <c r="K72" s="4">
        <v>3</v>
      </c>
      <c r="L72" s="4">
        <f t="shared" si="16"/>
        <v>17</v>
      </c>
      <c r="M72" s="4">
        <v>3</v>
      </c>
      <c r="N72" s="4">
        <v>3</v>
      </c>
      <c r="O72" s="4">
        <v>2</v>
      </c>
      <c r="P72" s="4">
        <v>3</v>
      </c>
      <c r="Q72" s="4">
        <v>3</v>
      </c>
      <c r="R72" s="4">
        <f t="shared" si="17"/>
        <v>14</v>
      </c>
      <c r="U72">
        <v>1</v>
      </c>
      <c r="V72">
        <f t="shared" si="18"/>
        <v>5</v>
      </c>
      <c r="W72">
        <f t="shared" si="19"/>
        <v>17</v>
      </c>
      <c r="AI72">
        <f t="shared" si="20"/>
        <v>11.139526489315074</v>
      </c>
      <c r="AJ72">
        <f t="shared" si="21"/>
        <v>2.8604735106849262</v>
      </c>
      <c r="AK72" s="2">
        <f t="shared" si="24"/>
        <v>1.1521602978888978</v>
      </c>
      <c r="AL72" s="1">
        <f t="shared" si="25"/>
        <v>8.1823087053301471</v>
      </c>
      <c r="AM72" s="3">
        <f t="shared" si="26"/>
        <v>1.3274733520314339</v>
      </c>
      <c r="AP72">
        <f t="shared" si="22"/>
        <v>2.8604735106849262</v>
      </c>
    </row>
    <row r="73" spans="1:42" x14ac:dyDescent="0.3">
      <c r="A73" s="4">
        <f t="shared" si="23"/>
        <v>71</v>
      </c>
      <c r="B73" s="4">
        <v>2</v>
      </c>
      <c r="C73" s="4">
        <v>2</v>
      </c>
      <c r="D73" s="4">
        <v>2</v>
      </c>
      <c r="E73" s="4">
        <v>3</v>
      </c>
      <c r="F73" s="4">
        <f t="shared" si="15"/>
        <v>9</v>
      </c>
      <c r="G73" s="4">
        <v>4</v>
      </c>
      <c r="H73" s="4">
        <v>4</v>
      </c>
      <c r="I73" s="4">
        <v>4</v>
      </c>
      <c r="J73" s="4">
        <v>4</v>
      </c>
      <c r="K73" s="4">
        <v>4</v>
      </c>
      <c r="L73" s="4">
        <f t="shared" si="16"/>
        <v>20</v>
      </c>
      <c r="M73" s="4">
        <v>3</v>
      </c>
      <c r="N73" s="4">
        <v>3</v>
      </c>
      <c r="O73" s="4">
        <v>3</v>
      </c>
      <c r="P73" s="4">
        <v>3</v>
      </c>
      <c r="Q73" s="4">
        <v>3</v>
      </c>
      <c r="R73" s="4">
        <f t="shared" si="17"/>
        <v>15</v>
      </c>
      <c r="U73">
        <v>1</v>
      </c>
      <c r="V73">
        <f t="shared" si="18"/>
        <v>9</v>
      </c>
      <c r="W73">
        <f t="shared" si="19"/>
        <v>20</v>
      </c>
      <c r="AI73">
        <f t="shared" si="20"/>
        <v>15.115022194905659</v>
      </c>
      <c r="AJ73">
        <f t="shared" si="21"/>
        <v>-0.11502219490565935</v>
      </c>
      <c r="AK73" s="2">
        <f t="shared" si="24"/>
        <v>-2.9754957055905855</v>
      </c>
      <c r="AL73" s="1">
        <f t="shared" si="25"/>
        <v>1.3230105320915488E-2</v>
      </c>
      <c r="AM73" s="3">
        <f t="shared" si="26"/>
        <v>8.8535746939880156</v>
      </c>
      <c r="AP73">
        <f t="shared" si="22"/>
        <v>0.11502219490565935</v>
      </c>
    </row>
    <row r="74" spans="1:42" x14ac:dyDescent="0.3">
      <c r="A74" s="4">
        <f t="shared" si="23"/>
        <v>72</v>
      </c>
      <c r="B74" s="4">
        <v>3</v>
      </c>
      <c r="C74" s="4">
        <v>4</v>
      </c>
      <c r="D74" s="4">
        <v>4</v>
      </c>
      <c r="E74" s="4">
        <v>3</v>
      </c>
      <c r="F74" s="4">
        <f t="shared" si="15"/>
        <v>14</v>
      </c>
      <c r="G74" s="4">
        <v>4</v>
      </c>
      <c r="H74" s="4">
        <v>4</v>
      </c>
      <c r="I74" s="4">
        <v>4</v>
      </c>
      <c r="J74" s="4">
        <v>4</v>
      </c>
      <c r="K74" s="4">
        <v>4</v>
      </c>
      <c r="L74" s="4">
        <f t="shared" si="16"/>
        <v>20</v>
      </c>
      <c r="M74" s="4">
        <v>3</v>
      </c>
      <c r="N74" s="4">
        <v>4</v>
      </c>
      <c r="O74" s="4">
        <v>4</v>
      </c>
      <c r="P74" s="4">
        <v>4</v>
      </c>
      <c r="Q74" s="4">
        <v>4</v>
      </c>
      <c r="R74" s="4">
        <f t="shared" si="17"/>
        <v>19</v>
      </c>
      <c r="U74">
        <v>1</v>
      </c>
      <c r="V74">
        <f t="shared" si="18"/>
        <v>14</v>
      </c>
      <c r="W74">
        <f t="shared" si="19"/>
        <v>20</v>
      </c>
      <c r="AI74">
        <f t="shared" si="20"/>
        <v>18.41706734513523</v>
      </c>
      <c r="AJ74">
        <f t="shared" si="21"/>
        <v>0.58293265486476997</v>
      </c>
      <c r="AK74" s="2">
        <f t="shared" si="24"/>
        <v>0.69795484977042932</v>
      </c>
      <c r="AL74" s="1">
        <f t="shared" si="25"/>
        <v>0.33981048010768905</v>
      </c>
      <c r="AM74" s="3">
        <f t="shared" si="26"/>
        <v>0.48714097231806258</v>
      </c>
      <c r="AP74">
        <f t="shared" si="22"/>
        <v>0.58293265486476997</v>
      </c>
    </row>
    <row r="75" spans="1:42" x14ac:dyDescent="0.3">
      <c r="A75" s="4">
        <f t="shared" si="23"/>
        <v>73</v>
      </c>
      <c r="B75" s="4">
        <v>4</v>
      </c>
      <c r="C75" s="4">
        <v>4</v>
      </c>
      <c r="D75" s="4">
        <v>3</v>
      </c>
      <c r="E75" s="4">
        <v>4</v>
      </c>
      <c r="F75" s="4">
        <f t="shared" si="15"/>
        <v>15</v>
      </c>
      <c r="G75" s="4">
        <v>2</v>
      </c>
      <c r="H75" s="4">
        <v>2</v>
      </c>
      <c r="I75" s="4">
        <v>2</v>
      </c>
      <c r="J75" s="4">
        <v>3</v>
      </c>
      <c r="K75" s="4">
        <v>2</v>
      </c>
      <c r="L75" s="4">
        <f t="shared" si="16"/>
        <v>11</v>
      </c>
      <c r="M75" s="4">
        <v>3</v>
      </c>
      <c r="N75" s="4">
        <v>3</v>
      </c>
      <c r="O75" s="4">
        <v>3</v>
      </c>
      <c r="P75" s="4">
        <v>3</v>
      </c>
      <c r="Q75" s="4">
        <v>4</v>
      </c>
      <c r="R75" s="4">
        <f t="shared" si="17"/>
        <v>16</v>
      </c>
      <c r="U75">
        <v>1</v>
      </c>
      <c r="V75">
        <f t="shared" si="18"/>
        <v>15</v>
      </c>
      <c r="W75">
        <f t="shared" si="19"/>
        <v>11</v>
      </c>
      <c r="AI75">
        <f t="shared" si="20"/>
        <v>15.075897618960365</v>
      </c>
      <c r="AJ75">
        <f t="shared" si="21"/>
        <v>0.92410238103963493</v>
      </c>
      <c r="AK75" s="2">
        <f t="shared" si="24"/>
        <v>0.34116972617486496</v>
      </c>
      <c r="AL75" s="1">
        <f t="shared" si="25"/>
        <v>0.85396521064312259</v>
      </c>
      <c r="AM75" s="3">
        <f t="shared" si="26"/>
        <v>0.11639678205823234</v>
      </c>
      <c r="AP75">
        <f t="shared" si="22"/>
        <v>0.92410238103963493</v>
      </c>
    </row>
    <row r="76" spans="1:42" x14ac:dyDescent="0.3">
      <c r="A76" s="4">
        <f t="shared" si="23"/>
        <v>74</v>
      </c>
      <c r="B76" s="4">
        <v>2</v>
      </c>
      <c r="C76" s="4">
        <v>2</v>
      </c>
      <c r="D76" s="4">
        <v>2</v>
      </c>
      <c r="E76" s="4">
        <v>2</v>
      </c>
      <c r="F76" s="4">
        <f t="shared" si="15"/>
        <v>8</v>
      </c>
      <c r="G76" s="4">
        <v>3</v>
      </c>
      <c r="H76" s="4">
        <v>3</v>
      </c>
      <c r="I76" s="4">
        <v>3</v>
      </c>
      <c r="J76" s="4">
        <v>3</v>
      </c>
      <c r="K76" s="4">
        <v>2</v>
      </c>
      <c r="L76" s="4">
        <f t="shared" si="16"/>
        <v>14</v>
      </c>
      <c r="M76" s="4">
        <v>2</v>
      </c>
      <c r="N76" s="4">
        <v>2</v>
      </c>
      <c r="O76" s="4">
        <v>2</v>
      </c>
      <c r="P76" s="4">
        <v>2</v>
      </c>
      <c r="Q76" s="4">
        <v>2</v>
      </c>
      <c r="R76" s="4">
        <f t="shared" si="17"/>
        <v>10</v>
      </c>
      <c r="U76">
        <v>1</v>
      </c>
      <c r="V76">
        <f t="shared" si="18"/>
        <v>8</v>
      </c>
      <c r="W76">
        <f t="shared" si="19"/>
        <v>14</v>
      </c>
      <c r="AI76">
        <f t="shared" si="20"/>
        <v>11.78689399404589</v>
      </c>
      <c r="AJ76">
        <f t="shared" si="21"/>
        <v>-1.7868939940458901</v>
      </c>
      <c r="AK76" s="2">
        <f t="shared" si="24"/>
        <v>-2.710996375085525</v>
      </c>
      <c r="AL76" s="1">
        <f t="shared" si="25"/>
        <v>3.1929901459572734</v>
      </c>
      <c r="AM76" s="3">
        <f t="shared" si="26"/>
        <v>7.349501345726857</v>
      </c>
      <c r="AP76">
        <f t="shared" si="22"/>
        <v>1.7868939940458901</v>
      </c>
    </row>
    <row r="77" spans="1:42" x14ac:dyDescent="0.3">
      <c r="A77" s="4">
        <f t="shared" si="23"/>
        <v>75</v>
      </c>
      <c r="B77" s="4">
        <v>3</v>
      </c>
      <c r="C77" s="4">
        <v>2</v>
      </c>
      <c r="D77" s="4">
        <v>2</v>
      </c>
      <c r="E77" s="4">
        <v>3</v>
      </c>
      <c r="F77" s="4">
        <f t="shared" si="15"/>
        <v>10</v>
      </c>
      <c r="G77" s="4">
        <v>3</v>
      </c>
      <c r="H77" s="4">
        <v>2</v>
      </c>
      <c r="I77" s="4">
        <v>3</v>
      </c>
      <c r="J77" s="4">
        <v>3</v>
      </c>
      <c r="K77" s="4">
        <v>3</v>
      </c>
      <c r="L77" s="4">
        <f t="shared" si="16"/>
        <v>14</v>
      </c>
      <c r="M77" s="4">
        <v>3</v>
      </c>
      <c r="N77" s="4">
        <v>3</v>
      </c>
      <c r="O77" s="4">
        <v>3</v>
      </c>
      <c r="P77" s="4">
        <v>3</v>
      </c>
      <c r="Q77" s="4">
        <v>3</v>
      </c>
      <c r="R77" s="4">
        <f t="shared" si="17"/>
        <v>15</v>
      </c>
      <c r="U77">
        <v>1</v>
      </c>
      <c r="V77">
        <f t="shared" si="18"/>
        <v>10</v>
      </c>
      <c r="W77">
        <f t="shared" si="19"/>
        <v>14</v>
      </c>
      <c r="AI77">
        <f t="shared" si="20"/>
        <v>13.107712054137719</v>
      </c>
      <c r="AJ77">
        <f t="shared" si="21"/>
        <v>1.8922879458622806</v>
      </c>
      <c r="AK77" s="2">
        <f t="shared" si="24"/>
        <v>3.6791819399081707</v>
      </c>
      <c r="AL77" s="1">
        <f t="shared" si="25"/>
        <v>3.5807536700556892</v>
      </c>
      <c r="AM77" s="3">
        <f t="shared" si="26"/>
        <v>13.53637974694645</v>
      </c>
      <c r="AP77">
        <f t="shared" si="22"/>
        <v>1.8922879458622806</v>
      </c>
    </row>
    <row r="78" spans="1:42" x14ac:dyDescent="0.3">
      <c r="A78" s="4">
        <f t="shared" si="23"/>
        <v>76</v>
      </c>
      <c r="B78" s="4">
        <v>2</v>
      </c>
      <c r="C78" s="4">
        <v>3</v>
      </c>
      <c r="D78" s="4">
        <v>2</v>
      </c>
      <c r="E78" s="4">
        <v>2</v>
      </c>
      <c r="F78" s="4">
        <f t="shared" si="15"/>
        <v>9</v>
      </c>
      <c r="G78" s="4">
        <v>3</v>
      </c>
      <c r="H78" s="4">
        <v>3</v>
      </c>
      <c r="I78" s="4">
        <v>3</v>
      </c>
      <c r="J78" s="4">
        <v>3</v>
      </c>
      <c r="K78" s="4">
        <v>3</v>
      </c>
      <c r="L78" s="4">
        <f t="shared" si="16"/>
        <v>15</v>
      </c>
      <c r="M78" s="4">
        <v>3</v>
      </c>
      <c r="N78" s="4">
        <v>3</v>
      </c>
      <c r="O78" s="4">
        <v>3</v>
      </c>
      <c r="P78" s="4">
        <v>3</v>
      </c>
      <c r="Q78" s="4">
        <v>3</v>
      </c>
      <c r="R78" s="4">
        <f t="shared" si="17"/>
        <v>15</v>
      </c>
      <c r="U78">
        <v>1</v>
      </c>
      <c r="V78">
        <f t="shared" si="18"/>
        <v>9</v>
      </c>
      <c r="W78">
        <f t="shared" si="19"/>
        <v>15</v>
      </c>
      <c r="AI78">
        <f t="shared" si="20"/>
        <v>12.891922885894115</v>
      </c>
      <c r="AJ78">
        <f t="shared" si="21"/>
        <v>2.1080771141058854</v>
      </c>
      <c r="AK78" s="2">
        <f t="shared" si="24"/>
        <v>0.21578916824360483</v>
      </c>
      <c r="AL78" s="1">
        <f t="shared" si="25"/>
        <v>4.4439891190169982</v>
      </c>
      <c r="AM78" s="3">
        <f t="shared" si="26"/>
        <v>4.6564965131266796E-2</v>
      </c>
      <c r="AP78">
        <f t="shared" si="22"/>
        <v>2.1080771141058854</v>
      </c>
    </row>
    <row r="79" spans="1:42" x14ac:dyDescent="0.3">
      <c r="A79" s="4">
        <f t="shared" si="23"/>
        <v>77</v>
      </c>
      <c r="B79" s="4">
        <v>2</v>
      </c>
      <c r="C79" s="4">
        <v>3</v>
      </c>
      <c r="D79" s="4">
        <v>2</v>
      </c>
      <c r="E79" s="4">
        <v>2</v>
      </c>
      <c r="F79" s="4">
        <f t="shared" si="15"/>
        <v>9</v>
      </c>
      <c r="G79" s="4">
        <v>2</v>
      </c>
      <c r="H79" s="4">
        <v>2</v>
      </c>
      <c r="I79" s="4">
        <v>2</v>
      </c>
      <c r="J79" s="4">
        <v>2</v>
      </c>
      <c r="K79" s="4">
        <v>2</v>
      </c>
      <c r="L79" s="4">
        <f t="shared" si="16"/>
        <v>10</v>
      </c>
      <c r="M79" s="4">
        <v>2</v>
      </c>
      <c r="N79" s="4">
        <v>2</v>
      </c>
      <c r="O79" s="4">
        <v>2</v>
      </c>
      <c r="P79" s="4">
        <v>3</v>
      </c>
      <c r="Q79" s="4">
        <v>2</v>
      </c>
      <c r="R79" s="4">
        <f t="shared" si="17"/>
        <v>11</v>
      </c>
      <c r="U79">
        <v>1</v>
      </c>
      <c r="V79">
        <f t="shared" si="18"/>
        <v>9</v>
      </c>
      <c r="W79">
        <f t="shared" si="19"/>
        <v>10</v>
      </c>
      <c r="AI79">
        <f t="shared" si="20"/>
        <v>10.66882357688257</v>
      </c>
      <c r="AJ79">
        <f t="shared" si="21"/>
        <v>0.33117642311743012</v>
      </c>
      <c r="AK79" s="2">
        <f t="shared" si="24"/>
        <v>-1.7769006909884553</v>
      </c>
      <c r="AL79" s="1">
        <f t="shared" si="25"/>
        <v>0.10967782322885511</v>
      </c>
      <c r="AM79" s="3">
        <f t="shared" si="26"/>
        <v>3.1573760656352499</v>
      </c>
      <c r="AP79">
        <f t="shared" si="22"/>
        <v>0.33117642311743012</v>
      </c>
    </row>
    <row r="80" spans="1:42" x14ac:dyDescent="0.3">
      <c r="A80" s="4">
        <f t="shared" si="23"/>
        <v>78</v>
      </c>
      <c r="B80" s="4">
        <v>4</v>
      </c>
      <c r="C80" s="4">
        <v>4</v>
      </c>
      <c r="D80" s="4">
        <v>3</v>
      </c>
      <c r="E80" s="4">
        <v>4</v>
      </c>
      <c r="F80" s="4">
        <f>SUM(B80:E80)</f>
        <v>15</v>
      </c>
      <c r="G80" s="4">
        <v>3</v>
      </c>
      <c r="H80" s="4">
        <v>3</v>
      </c>
      <c r="I80" s="4">
        <v>3</v>
      </c>
      <c r="J80" s="4">
        <v>3</v>
      </c>
      <c r="K80" s="4">
        <v>3</v>
      </c>
      <c r="L80" s="4">
        <f t="shared" si="16"/>
        <v>15</v>
      </c>
      <c r="M80" s="4">
        <v>4</v>
      </c>
      <c r="N80" s="4">
        <v>3</v>
      </c>
      <c r="O80" s="4">
        <v>3</v>
      </c>
      <c r="P80" s="4">
        <v>3</v>
      </c>
      <c r="Q80" s="4">
        <v>3</v>
      </c>
      <c r="R80" s="4">
        <f t="shared" si="17"/>
        <v>16</v>
      </c>
      <c r="U80">
        <v>1</v>
      </c>
      <c r="V80">
        <f t="shared" si="18"/>
        <v>15</v>
      </c>
      <c r="W80">
        <f t="shared" si="19"/>
        <v>15</v>
      </c>
      <c r="AI80">
        <f t="shared" si="20"/>
        <v>16.854377066169601</v>
      </c>
      <c r="AJ80">
        <f t="shared" si="21"/>
        <v>-0.85437706616960085</v>
      </c>
      <c r="AK80" s="2">
        <f t="shared" si="24"/>
        <v>-1.185553489287031</v>
      </c>
      <c r="AL80" s="1">
        <f t="shared" si="25"/>
        <v>0.72996017119657453</v>
      </c>
      <c r="AM80" s="3">
        <f t="shared" si="26"/>
        <v>1.4055370759606542</v>
      </c>
      <c r="AP80">
        <f t="shared" si="22"/>
        <v>0.85437706616960085</v>
      </c>
    </row>
    <row r="81" spans="1:42" x14ac:dyDescent="0.3">
      <c r="A81" s="4">
        <f t="shared" si="23"/>
        <v>79</v>
      </c>
      <c r="B81" s="4">
        <v>3</v>
      </c>
      <c r="C81" s="4">
        <v>3</v>
      </c>
      <c r="D81" s="4">
        <v>3</v>
      </c>
      <c r="E81" s="4">
        <v>3</v>
      </c>
      <c r="F81" s="4">
        <f t="shared" si="15"/>
        <v>12</v>
      </c>
      <c r="G81" s="4">
        <v>3</v>
      </c>
      <c r="H81" s="4">
        <v>2</v>
      </c>
      <c r="I81" s="4">
        <v>2</v>
      </c>
      <c r="J81" s="4">
        <v>2</v>
      </c>
      <c r="K81" s="4">
        <v>2</v>
      </c>
      <c r="L81" s="4">
        <f t="shared" si="16"/>
        <v>11</v>
      </c>
      <c r="M81" s="4">
        <v>2</v>
      </c>
      <c r="N81" s="4">
        <v>2</v>
      </c>
      <c r="O81" s="4">
        <v>3</v>
      </c>
      <c r="P81" s="4">
        <v>3</v>
      </c>
      <c r="Q81" s="4">
        <v>2</v>
      </c>
      <c r="R81" s="4">
        <f t="shared" si="17"/>
        <v>12</v>
      </c>
      <c r="U81">
        <v>1</v>
      </c>
      <c r="V81">
        <f t="shared" si="18"/>
        <v>12</v>
      </c>
      <c r="W81">
        <f t="shared" si="19"/>
        <v>11</v>
      </c>
      <c r="AI81">
        <f t="shared" si="20"/>
        <v>13.094670528822622</v>
      </c>
      <c r="AJ81">
        <f t="shared" si="21"/>
        <v>-1.0946705288226219</v>
      </c>
      <c r="AK81" s="2">
        <f t="shared" si="24"/>
        <v>-0.24029346265302109</v>
      </c>
      <c r="AL81" s="1">
        <f t="shared" si="25"/>
        <v>1.1983035666727988</v>
      </c>
      <c r="AM81" s="3">
        <f t="shared" si="26"/>
        <v>5.774094819377884E-2</v>
      </c>
      <c r="AP81">
        <f t="shared" si="22"/>
        <v>1.0946705288226219</v>
      </c>
    </row>
    <row r="82" spans="1:42" x14ac:dyDescent="0.3">
      <c r="A82" s="4">
        <f t="shared" si="23"/>
        <v>80</v>
      </c>
      <c r="B82" s="4">
        <v>3</v>
      </c>
      <c r="C82" s="4">
        <v>4</v>
      </c>
      <c r="D82" s="4">
        <v>4</v>
      </c>
      <c r="E82" s="4">
        <v>4</v>
      </c>
      <c r="F82" s="4">
        <f t="shared" si="15"/>
        <v>15</v>
      </c>
      <c r="G82" s="4">
        <v>3</v>
      </c>
      <c r="H82" s="4">
        <v>3</v>
      </c>
      <c r="I82" s="4">
        <v>3</v>
      </c>
      <c r="J82" s="4">
        <v>3</v>
      </c>
      <c r="K82" s="4">
        <v>3</v>
      </c>
      <c r="L82" s="4">
        <f t="shared" si="16"/>
        <v>15</v>
      </c>
      <c r="M82" s="4">
        <v>4</v>
      </c>
      <c r="N82" s="4">
        <v>3</v>
      </c>
      <c r="O82" s="4">
        <v>3</v>
      </c>
      <c r="P82" s="4">
        <v>4</v>
      </c>
      <c r="Q82" s="4">
        <v>4</v>
      </c>
      <c r="R82" s="4">
        <f t="shared" si="17"/>
        <v>18</v>
      </c>
      <c r="U82">
        <v>1</v>
      </c>
      <c r="V82">
        <f t="shared" si="18"/>
        <v>15</v>
      </c>
      <c r="W82">
        <f t="shared" si="19"/>
        <v>15</v>
      </c>
      <c r="AI82">
        <f t="shared" si="20"/>
        <v>16.854377066169601</v>
      </c>
      <c r="AJ82">
        <f t="shared" si="21"/>
        <v>1.1456229338303991</v>
      </c>
      <c r="AK82" s="2">
        <f t="shared" si="24"/>
        <v>2.2402934626530211</v>
      </c>
      <c r="AL82" s="1">
        <f t="shared" si="25"/>
        <v>1.312451906518171</v>
      </c>
      <c r="AM82" s="3">
        <f t="shared" si="26"/>
        <v>5.0189147988058629</v>
      </c>
      <c r="AP82">
        <f t="shared" si="22"/>
        <v>1.1456229338303991</v>
      </c>
    </row>
    <row r="83" spans="1:42" x14ac:dyDescent="0.3">
      <c r="A83" s="4">
        <f t="shared" si="23"/>
        <v>81</v>
      </c>
      <c r="B83" s="4">
        <v>2</v>
      </c>
      <c r="C83" s="4">
        <v>2</v>
      </c>
      <c r="D83" s="4">
        <v>2</v>
      </c>
      <c r="E83" s="4">
        <v>2</v>
      </c>
      <c r="F83" s="4">
        <f t="shared" si="15"/>
        <v>8</v>
      </c>
      <c r="G83" s="4">
        <v>3</v>
      </c>
      <c r="H83" s="4">
        <v>4</v>
      </c>
      <c r="I83" s="4">
        <v>2</v>
      </c>
      <c r="J83" s="4">
        <v>4</v>
      </c>
      <c r="K83" s="4">
        <v>3</v>
      </c>
      <c r="L83" s="4">
        <f t="shared" si="16"/>
        <v>16</v>
      </c>
      <c r="M83" s="4">
        <v>3</v>
      </c>
      <c r="N83" s="4">
        <v>3</v>
      </c>
      <c r="O83" s="4">
        <v>3</v>
      </c>
      <c r="P83" s="4">
        <v>2</v>
      </c>
      <c r="Q83" s="4">
        <v>2</v>
      </c>
      <c r="R83" s="4">
        <f t="shared" si="17"/>
        <v>13</v>
      </c>
      <c r="U83">
        <v>1</v>
      </c>
      <c r="V83">
        <f t="shared" si="18"/>
        <v>8</v>
      </c>
      <c r="W83">
        <f t="shared" si="19"/>
        <v>16</v>
      </c>
      <c r="AI83">
        <f t="shared" si="20"/>
        <v>12.676133717650508</v>
      </c>
      <c r="AJ83">
        <f t="shared" si="21"/>
        <v>0.323866282349492</v>
      </c>
      <c r="AK83" s="2">
        <f t="shared" si="24"/>
        <v>-0.82175665148090715</v>
      </c>
      <c r="AL83" s="1">
        <f t="shared" si="25"/>
        <v>0.10488936884288087</v>
      </c>
      <c r="AM83" s="3">
        <f t="shared" si="26"/>
        <v>0.67528399425311314</v>
      </c>
      <c r="AP83">
        <f t="shared" si="22"/>
        <v>0.323866282349492</v>
      </c>
    </row>
    <row r="84" spans="1:42" x14ac:dyDescent="0.3">
      <c r="A84" s="4">
        <f t="shared" si="23"/>
        <v>82</v>
      </c>
      <c r="B84" s="4">
        <v>2</v>
      </c>
      <c r="C84" s="4">
        <v>3</v>
      </c>
      <c r="D84" s="4">
        <v>2</v>
      </c>
      <c r="E84" s="4">
        <v>2</v>
      </c>
      <c r="F84" s="4">
        <f t="shared" si="15"/>
        <v>9</v>
      </c>
      <c r="G84" s="4">
        <v>4</v>
      </c>
      <c r="H84" s="4">
        <v>3</v>
      </c>
      <c r="I84" s="4">
        <v>3</v>
      </c>
      <c r="J84" s="4">
        <v>3</v>
      </c>
      <c r="K84" s="4">
        <v>3</v>
      </c>
      <c r="L84" s="4">
        <f t="shared" si="16"/>
        <v>16</v>
      </c>
      <c r="M84" s="4">
        <v>2</v>
      </c>
      <c r="N84" s="4">
        <v>3</v>
      </c>
      <c r="O84" s="4">
        <v>3</v>
      </c>
      <c r="P84" s="4">
        <v>3</v>
      </c>
      <c r="Q84" s="4">
        <v>3</v>
      </c>
      <c r="R84" s="4">
        <f t="shared" si="17"/>
        <v>14</v>
      </c>
      <c r="U84">
        <v>1</v>
      </c>
      <c r="V84">
        <f t="shared" si="18"/>
        <v>9</v>
      </c>
      <c r="W84">
        <f t="shared" si="19"/>
        <v>16</v>
      </c>
      <c r="AI84">
        <f t="shared" si="20"/>
        <v>13.336542747696424</v>
      </c>
      <c r="AJ84">
        <f t="shared" si="21"/>
        <v>0.66345725230357644</v>
      </c>
      <c r="AK84" s="2">
        <f t="shared" si="24"/>
        <v>0.33959096995408444</v>
      </c>
      <c r="AL84" s="1">
        <f t="shared" si="25"/>
        <v>0.44017552563421147</v>
      </c>
      <c r="AM84" s="3">
        <f t="shared" si="26"/>
        <v>0.11532202687435589</v>
      </c>
      <c r="AP84">
        <f t="shared" si="22"/>
        <v>0.66345725230357644</v>
      </c>
    </row>
    <row r="85" spans="1:42" x14ac:dyDescent="0.3">
      <c r="A85" s="4">
        <f t="shared" si="23"/>
        <v>83</v>
      </c>
      <c r="B85" s="4">
        <v>3</v>
      </c>
      <c r="C85" s="4">
        <v>3</v>
      </c>
      <c r="D85" s="4">
        <v>3</v>
      </c>
      <c r="E85" s="4">
        <v>4</v>
      </c>
      <c r="F85" s="4">
        <f t="shared" si="15"/>
        <v>13</v>
      </c>
      <c r="G85" s="4">
        <v>3</v>
      </c>
      <c r="H85" s="4">
        <v>3</v>
      </c>
      <c r="I85" s="4">
        <v>4</v>
      </c>
      <c r="J85" s="4">
        <v>3</v>
      </c>
      <c r="K85" s="4">
        <v>3</v>
      </c>
      <c r="L85" s="4">
        <f t="shared" si="16"/>
        <v>16</v>
      </c>
      <c r="M85" s="4">
        <v>3</v>
      </c>
      <c r="N85" s="4">
        <v>3</v>
      </c>
      <c r="O85" s="4">
        <v>3</v>
      </c>
      <c r="P85" s="4">
        <v>3</v>
      </c>
      <c r="Q85" s="4">
        <v>3</v>
      </c>
      <c r="R85" s="4">
        <f t="shared" si="17"/>
        <v>15</v>
      </c>
      <c r="U85">
        <v>1</v>
      </c>
      <c r="V85">
        <f t="shared" si="18"/>
        <v>13</v>
      </c>
      <c r="W85">
        <f t="shared" si="19"/>
        <v>16</v>
      </c>
      <c r="AI85">
        <f t="shared" si="20"/>
        <v>15.978178867880082</v>
      </c>
      <c r="AJ85">
        <f t="shared" si="21"/>
        <v>-0.97817886788008224</v>
      </c>
      <c r="AK85" s="2">
        <f t="shared" si="24"/>
        <v>-1.6416361201836587</v>
      </c>
      <c r="AL85" s="1">
        <f t="shared" si="25"/>
        <v>0.95683389756715942</v>
      </c>
      <c r="AM85" s="3">
        <f t="shared" si="26"/>
        <v>2.694969151091656</v>
      </c>
      <c r="AP85">
        <f t="shared" si="22"/>
        <v>0.97817886788008224</v>
      </c>
    </row>
    <row r="86" spans="1:42" x14ac:dyDescent="0.3">
      <c r="A86" s="4">
        <f t="shared" si="23"/>
        <v>84</v>
      </c>
      <c r="B86" s="4">
        <v>4</v>
      </c>
      <c r="C86" s="4">
        <v>4</v>
      </c>
      <c r="D86" s="4">
        <v>4</v>
      </c>
      <c r="E86" s="4">
        <v>4</v>
      </c>
      <c r="F86" s="4">
        <f t="shared" si="15"/>
        <v>16</v>
      </c>
      <c r="G86" s="4">
        <v>2</v>
      </c>
      <c r="H86" s="4">
        <v>2</v>
      </c>
      <c r="I86" s="4">
        <v>2</v>
      </c>
      <c r="J86" s="4">
        <v>2</v>
      </c>
      <c r="K86" s="4">
        <v>2</v>
      </c>
      <c r="L86" s="4">
        <f t="shared" si="16"/>
        <v>10</v>
      </c>
      <c r="M86" s="4">
        <v>3</v>
      </c>
      <c r="N86" s="4">
        <v>3</v>
      </c>
      <c r="O86" s="4">
        <v>4</v>
      </c>
      <c r="P86" s="4">
        <v>3</v>
      </c>
      <c r="Q86" s="4">
        <v>3</v>
      </c>
      <c r="R86" s="4">
        <f t="shared" si="17"/>
        <v>16</v>
      </c>
      <c r="U86">
        <v>1</v>
      </c>
      <c r="V86">
        <f t="shared" si="18"/>
        <v>16</v>
      </c>
      <c r="W86">
        <f t="shared" si="19"/>
        <v>10</v>
      </c>
      <c r="AI86">
        <f t="shared" si="20"/>
        <v>15.291686787203972</v>
      </c>
      <c r="AJ86">
        <f t="shared" si="21"/>
        <v>0.70831321279602832</v>
      </c>
      <c r="AK86" s="2">
        <f t="shared" si="24"/>
        <v>1.6864920806761106</v>
      </c>
      <c r="AL86" s="1">
        <f t="shared" si="25"/>
        <v>0.50170760742143172</v>
      </c>
      <c r="AM86" s="3">
        <f t="shared" si="26"/>
        <v>2.8442555381832366</v>
      </c>
      <c r="AP86">
        <f t="shared" si="22"/>
        <v>0.70831321279602832</v>
      </c>
    </row>
    <row r="87" spans="1:42" x14ac:dyDescent="0.3">
      <c r="A87" s="4">
        <f t="shared" si="23"/>
        <v>85</v>
      </c>
      <c r="B87" s="4">
        <v>3</v>
      </c>
      <c r="C87" s="4">
        <v>4</v>
      </c>
      <c r="D87" s="4">
        <v>3</v>
      </c>
      <c r="E87" s="4">
        <v>4</v>
      </c>
      <c r="F87" s="4">
        <f t="shared" si="15"/>
        <v>14</v>
      </c>
      <c r="G87" s="4">
        <v>3</v>
      </c>
      <c r="H87" s="4">
        <v>3</v>
      </c>
      <c r="I87" s="4">
        <v>3</v>
      </c>
      <c r="J87" s="4">
        <v>3</v>
      </c>
      <c r="K87" s="4">
        <v>3</v>
      </c>
      <c r="L87" s="4">
        <f t="shared" si="16"/>
        <v>15</v>
      </c>
      <c r="M87" s="4">
        <v>3</v>
      </c>
      <c r="N87" s="4">
        <v>3</v>
      </c>
      <c r="O87" s="4">
        <v>3</v>
      </c>
      <c r="P87" s="4">
        <v>3</v>
      </c>
      <c r="Q87" s="4">
        <v>3</v>
      </c>
      <c r="R87" s="4">
        <f t="shared" si="17"/>
        <v>15</v>
      </c>
      <c r="U87">
        <v>1</v>
      </c>
      <c r="V87">
        <f t="shared" si="18"/>
        <v>14</v>
      </c>
      <c r="W87">
        <f t="shared" si="19"/>
        <v>15</v>
      </c>
      <c r="AI87">
        <f t="shared" si="20"/>
        <v>16.193968036123685</v>
      </c>
      <c r="AJ87">
        <f t="shared" si="21"/>
        <v>-1.1939680361236853</v>
      </c>
      <c r="AK87" s="2">
        <f t="shared" si="24"/>
        <v>-1.9022812489197136</v>
      </c>
      <c r="AL87" s="1">
        <f t="shared" si="25"/>
        <v>1.4255596712850498</v>
      </c>
      <c r="AM87" s="3">
        <f t="shared" si="26"/>
        <v>3.6186739499915452</v>
      </c>
      <c r="AP87">
        <f t="shared" si="22"/>
        <v>1.1939680361236853</v>
      </c>
    </row>
    <row r="88" spans="1:42" x14ac:dyDescent="0.3">
      <c r="A88" s="4">
        <f t="shared" si="23"/>
        <v>86</v>
      </c>
      <c r="B88" s="4">
        <v>3</v>
      </c>
      <c r="C88" s="4">
        <v>3</v>
      </c>
      <c r="D88" s="4">
        <v>4</v>
      </c>
      <c r="E88" s="4">
        <v>3</v>
      </c>
      <c r="F88" s="4">
        <f t="shared" si="15"/>
        <v>13</v>
      </c>
      <c r="G88" s="4">
        <v>4</v>
      </c>
      <c r="H88" s="4">
        <v>4</v>
      </c>
      <c r="I88" s="4">
        <v>3</v>
      </c>
      <c r="J88" s="4">
        <v>3</v>
      </c>
      <c r="K88" s="4">
        <v>4</v>
      </c>
      <c r="L88" s="4">
        <f t="shared" si="16"/>
        <v>18</v>
      </c>
      <c r="M88" s="4">
        <v>4</v>
      </c>
      <c r="N88" s="4">
        <v>3</v>
      </c>
      <c r="O88" s="4">
        <v>3</v>
      </c>
      <c r="P88" s="4">
        <v>3</v>
      </c>
      <c r="Q88" s="4">
        <v>3</v>
      </c>
      <c r="R88" s="4">
        <f t="shared" si="17"/>
        <v>16</v>
      </c>
      <c r="U88">
        <v>1</v>
      </c>
      <c r="V88">
        <f t="shared" si="18"/>
        <v>13</v>
      </c>
      <c r="W88">
        <f t="shared" si="19"/>
        <v>18</v>
      </c>
      <c r="AI88">
        <f t="shared" si="20"/>
        <v>16.8674185914847</v>
      </c>
      <c r="AJ88">
        <f t="shared" si="21"/>
        <v>-0.86741859148470013</v>
      </c>
      <c r="AK88" s="2">
        <f t="shared" si="24"/>
        <v>0.32654944463898516</v>
      </c>
      <c r="AL88" s="1">
        <f t="shared" si="25"/>
        <v>0.75241501285330104</v>
      </c>
      <c r="AM88" s="3">
        <f t="shared" si="26"/>
        <v>0.10663453979402963</v>
      </c>
      <c r="AP88">
        <f t="shared" si="22"/>
        <v>0.86741859148470013</v>
      </c>
    </row>
    <row r="89" spans="1:42" x14ac:dyDescent="0.3">
      <c r="A89" s="4">
        <f t="shared" si="23"/>
        <v>87</v>
      </c>
      <c r="B89" s="4">
        <v>2</v>
      </c>
      <c r="C89" s="4">
        <v>2</v>
      </c>
      <c r="D89" s="4">
        <v>3</v>
      </c>
      <c r="E89" s="4">
        <v>2</v>
      </c>
      <c r="F89" s="4">
        <f t="shared" si="15"/>
        <v>9</v>
      </c>
      <c r="G89" s="4">
        <v>2</v>
      </c>
      <c r="H89" s="4">
        <v>2</v>
      </c>
      <c r="I89" s="4">
        <v>2</v>
      </c>
      <c r="J89" s="4">
        <v>2</v>
      </c>
      <c r="K89" s="4">
        <v>2</v>
      </c>
      <c r="L89" s="4">
        <f t="shared" si="16"/>
        <v>10</v>
      </c>
      <c r="M89" s="4">
        <v>2</v>
      </c>
      <c r="N89" s="4">
        <v>2</v>
      </c>
      <c r="O89" s="4">
        <v>2</v>
      </c>
      <c r="P89" s="4">
        <v>3</v>
      </c>
      <c r="Q89" s="4">
        <v>2</v>
      </c>
      <c r="R89" s="4">
        <f t="shared" si="17"/>
        <v>11</v>
      </c>
      <c r="U89">
        <v>1</v>
      </c>
      <c r="V89">
        <f t="shared" si="18"/>
        <v>9</v>
      </c>
      <c r="W89">
        <f t="shared" si="19"/>
        <v>10</v>
      </c>
      <c r="AI89">
        <f t="shared" si="20"/>
        <v>10.66882357688257</v>
      </c>
      <c r="AJ89">
        <f t="shared" si="21"/>
        <v>0.33117642311743012</v>
      </c>
      <c r="AK89" s="2">
        <f t="shared" si="24"/>
        <v>1.1985950146021302</v>
      </c>
      <c r="AL89" s="1">
        <f t="shared" si="25"/>
        <v>0.10967782322885511</v>
      </c>
      <c r="AM89" s="3">
        <f t="shared" si="26"/>
        <v>1.4366300090290809</v>
      </c>
      <c r="AP89">
        <f t="shared" si="22"/>
        <v>0.33117642311743012</v>
      </c>
    </row>
    <row r="90" spans="1:42" x14ac:dyDescent="0.3">
      <c r="A90" s="4">
        <f t="shared" si="23"/>
        <v>88</v>
      </c>
      <c r="B90" s="4">
        <v>3</v>
      </c>
      <c r="C90" s="4">
        <v>3</v>
      </c>
      <c r="D90" s="4">
        <v>2</v>
      </c>
      <c r="E90" s="4">
        <v>3</v>
      </c>
      <c r="F90" s="4">
        <f t="shared" si="15"/>
        <v>11</v>
      </c>
      <c r="G90" s="4">
        <v>3</v>
      </c>
      <c r="H90" s="4">
        <v>3</v>
      </c>
      <c r="I90" s="4">
        <v>3</v>
      </c>
      <c r="J90" s="4">
        <v>3</v>
      </c>
      <c r="K90" s="4">
        <v>4</v>
      </c>
      <c r="L90" s="4">
        <f t="shared" si="16"/>
        <v>16</v>
      </c>
      <c r="M90" s="4">
        <v>3</v>
      </c>
      <c r="N90" s="4">
        <v>3</v>
      </c>
      <c r="O90" s="4">
        <v>3</v>
      </c>
      <c r="P90" s="4">
        <v>3</v>
      </c>
      <c r="Q90" s="4">
        <v>3</v>
      </c>
      <c r="R90" s="4">
        <f t="shared" si="17"/>
        <v>15</v>
      </c>
      <c r="U90">
        <v>1</v>
      </c>
      <c r="V90">
        <f t="shared" si="18"/>
        <v>11</v>
      </c>
      <c r="W90">
        <f t="shared" si="19"/>
        <v>16</v>
      </c>
      <c r="AI90">
        <f t="shared" si="20"/>
        <v>14.657360807788251</v>
      </c>
      <c r="AJ90">
        <f t="shared" si="21"/>
        <v>0.34263919221174888</v>
      </c>
      <c r="AK90" s="2">
        <f t="shared" si="24"/>
        <v>1.1462769094318759E-2</v>
      </c>
      <c r="AL90" s="1">
        <f t="shared" si="25"/>
        <v>0.11740161603951979</v>
      </c>
      <c r="AM90" s="3">
        <f t="shared" si="26"/>
        <v>1.3139507530966931E-4</v>
      </c>
      <c r="AP90">
        <f t="shared" si="22"/>
        <v>0.34263919221174888</v>
      </c>
    </row>
    <row r="91" spans="1:42" x14ac:dyDescent="0.3">
      <c r="A91" s="4">
        <f t="shared" si="23"/>
        <v>89</v>
      </c>
      <c r="B91" s="4">
        <v>2</v>
      </c>
      <c r="C91" s="4">
        <v>2</v>
      </c>
      <c r="D91" s="4">
        <v>2</v>
      </c>
      <c r="E91" s="4">
        <v>2</v>
      </c>
      <c r="F91" s="4">
        <f t="shared" si="15"/>
        <v>8</v>
      </c>
      <c r="G91" s="4">
        <v>2</v>
      </c>
      <c r="H91" s="4">
        <v>3</v>
      </c>
      <c r="I91" s="4">
        <v>3</v>
      </c>
      <c r="J91" s="4">
        <v>3</v>
      </c>
      <c r="K91" s="4">
        <v>2</v>
      </c>
      <c r="L91" s="4">
        <f t="shared" si="16"/>
        <v>13</v>
      </c>
      <c r="M91" s="4">
        <v>2</v>
      </c>
      <c r="N91" s="4">
        <v>2</v>
      </c>
      <c r="O91" s="4">
        <v>2</v>
      </c>
      <c r="P91" s="4">
        <v>2</v>
      </c>
      <c r="Q91" s="4">
        <v>2</v>
      </c>
      <c r="R91" s="4">
        <f t="shared" si="17"/>
        <v>10</v>
      </c>
      <c r="U91">
        <v>1</v>
      </c>
      <c r="V91">
        <f t="shared" si="18"/>
        <v>8</v>
      </c>
      <c r="W91">
        <f t="shared" si="19"/>
        <v>13</v>
      </c>
      <c r="AI91">
        <f t="shared" si="20"/>
        <v>11.342274132243581</v>
      </c>
      <c r="AJ91">
        <f t="shared" si="21"/>
        <v>-1.3422741322435812</v>
      </c>
      <c r="AK91" s="2">
        <f t="shared" si="24"/>
        <v>-1.68491332445533</v>
      </c>
      <c r="AL91" s="1">
        <f t="shared" si="25"/>
        <v>1.8016998460902589</v>
      </c>
      <c r="AM91" s="3">
        <f t="shared" si="26"/>
        <v>2.8389329109271122</v>
      </c>
      <c r="AP91">
        <f t="shared" si="22"/>
        <v>1.3422741322435812</v>
      </c>
    </row>
    <row r="92" spans="1:42" x14ac:dyDescent="0.3">
      <c r="A92" s="4">
        <f t="shared" si="23"/>
        <v>90</v>
      </c>
      <c r="B92" s="4">
        <v>3</v>
      </c>
      <c r="C92" s="4">
        <v>3</v>
      </c>
      <c r="D92" s="4">
        <v>3</v>
      </c>
      <c r="E92" s="4">
        <v>3</v>
      </c>
      <c r="F92" s="4">
        <f t="shared" si="15"/>
        <v>12</v>
      </c>
      <c r="G92" s="4">
        <v>1</v>
      </c>
      <c r="H92" s="4">
        <v>2</v>
      </c>
      <c r="I92" s="4">
        <v>2</v>
      </c>
      <c r="J92" s="4">
        <v>2</v>
      </c>
      <c r="K92" s="4">
        <v>2</v>
      </c>
      <c r="L92" s="4">
        <f t="shared" si="16"/>
        <v>9</v>
      </c>
      <c r="M92" s="4">
        <v>2</v>
      </c>
      <c r="N92" s="4">
        <v>3</v>
      </c>
      <c r="O92" s="4">
        <v>2</v>
      </c>
      <c r="P92" s="4">
        <v>2</v>
      </c>
      <c r="Q92" s="4">
        <v>2</v>
      </c>
      <c r="R92" s="4">
        <f t="shared" si="17"/>
        <v>11</v>
      </c>
      <c r="U92">
        <v>1</v>
      </c>
      <c r="V92">
        <f t="shared" si="18"/>
        <v>12</v>
      </c>
      <c r="W92">
        <f t="shared" si="19"/>
        <v>9</v>
      </c>
      <c r="AI92">
        <f t="shared" si="20"/>
        <v>12.205430805218004</v>
      </c>
      <c r="AJ92">
        <f t="shared" si="21"/>
        <v>-1.2054308052180041</v>
      </c>
      <c r="AK92" s="2">
        <f t="shared" si="24"/>
        <v>0.13684332702557711</v>
      </c>
      <c r="AL92" s="1">
        <f t="shared" si="25"/>
        <v>1.4530634261685256</v>
      </c>
      <c r="AM92" s="3">
        <f t="shared" si="26"/>
        <v>1.8726096151429044E-2</v>
      </c>
      <c r="AP92">
        <f t="shared" si="22"/>
        <v>1.2054308052180041</v>
      </c>
    </row>
    <row r="93" spans="1:42" x14ac:dyDescent="0.3">
      <c r="A93" s="4">
        <f t="shared" si="23"/>
        <v>91</v>
      </c>
      <c r="B93" s="4">
        <v>4</v>
      </c>
      <c r="C93" s="4">
        <v>3</v>
      </c>
      <c r="D93" s="4">
        <v>4</v>
      </c>
      <c r="E93" s="4">
        <v>4</v>
      </c>
      <c r="F93" s="4">
        <f t="shared" si="15"/>
        <v>15</v>
      </c>
      <c r="G93" s="4">
        <v>2</v>
      </c>
      <c r="H93" s="4">
        <v>2</v>
      </c>
      <c r="I93" s="4">
        <v>2</v>
      </c>
      <c r="J93" s="4">
        <v>3</v>
      </c>
      <c r="K93" s="4">
        <v>2</v>
      </c>
      <c r="L93" s="4">
        <f t="shared" si="16"/>
        <v>11</v>
      </c>
      <c r="M93" s="4">
        <v>3</v>
      </c>
      <c r="N93" s="4">
        <v>3</v>
      </c>
      <c r="O93" s="4">
        <v>3</v>
      </c>
      <c r="P93" s="4">
        <v>3</v>
      </c>
      <c r="Q93" s="4">
        <v>3</v>
      </c>
      <c r="R93" s="4">
        <f t="shared" si="17"/>
        <v>15</v>
      </c>
      <c r="U93">
        <v>1</v>
      </c>
      <c r="V93">
        <f t="shared" si="18"/>
        <v>15</v>
      </c>
      <c r="W93">
        <f t="shared" si="19"/>
        <v>11</v>
      </c>
      <c r="AI93">
        <f t="shared" si="20"/>
        <v>15.075897618960365</v>
      </c>
      <c r="AJ93">
        <f t="shared" si="21"/>
        <v>-7.5897618960365065E-2</v>
      </c>
      <c r="AK93" s="2">
        <f t="shared" si="24"/>
        <v>1.129533186257639</v>
      </c>
      <c r="AL93" s="1">
        <f t="shared" si="25"/>
        <v>5.760448563852767E-3</v>
      </c>
      <c r="AM93" s="3">
        <f t="shared" si="26"/>
        <v>1.2758452188573342</v>
      </c>
      <c r="AP93">
        <f t="shared" si="22"/>
        <v>7.5897618960365065E-2</v>
      </c>
    </row>
    <row r="94" spans="1:42" x14ac:dyDescent="0.3">
      <c r="A94" s="4">
        <f t="shared" si="23"/>
        <v>92</v>
      </c>
      <c r="B94" s="4">
        <v>2</v>
      </c>
      <c r="C94" s="4">
        <v>2</v>
      </c>
      <c r="D94" s="4">
        <v>2</v>
      </c>
      <c r="E94" s="4">
        <v>2</v>
      </c>
      <c r="F94" s="4">
        <f t="shared" si="15"/>
        <v>8</v>
      </c>
      <c r="G94" s="4">
        <v>4</v>
      </c>
      <c r="H94" s="4">
        <v>4</v>
      </c>
      <c r="I94" s="4">
        <v>4</v>
      </c>
      <c r="J94" s="4">
        <v>3</v>
      </c>
      <c r="K94" s="4">
        <v>4</v>
      </c>
      <c r="L94" s="4">
        <f t="shared" si="16"/>
        <v>19</v>
      </c>
      <c r="M94" s="4">
        <v>3</v>
      </c>
      <c r="N94" s="4">
        <v>3</v>
      </c>
      <c r="O94" s="4">
        <v>3</v>
      </c>
      <c r="P94" s="4">
        <v>3</v>
      </c>
      <c r="Q94" s="4">
        <v>3</v>
      </c>
      <c r="R94" s="4">
        <f t="shared" si="17"/>
        <v>15</v>
      </c>
      <c r="U94">
        <v>1</v>
      </c>
      <c r="V94">
        <f t="shared" si="18"/>
        <v>8</v>
      </c>
      <c r="W94">
        <f t="shared" si="19"/>
        <v>19</v>
      </c>
      <c r="AI94">
        <f t="shared" si="20"/>
        <v>14.009993303057435</v>
      </c>
      <c r="AJ94">
        <f t="shared" si="21"/>
        <v>0.99000669694256516</v>
      </c>
      <c r="AK94" s="2">
        <f t="shared" si="24"/>
        <v>1.0659043159029302</v>
      </c>
      <c r="AL94" s="1">
        <f t="shared" si="25"/>
        <v>0.98011325999112808</v>
      </c>
      <c r="AM94" s="3">
        <f t="shared" si="26"/>
        <v>1.1361520106604936</v>
      </c>
      <c r="AP94">
        <f t="shared" si="22"/>
        <v>0.99000669694256516</v>
      </c>
    </row>
    <row r="95" spans="1:42" x14ac:dyDescent="0.3">
      <c r="A95" s="4">
        <f t="shared" si="23"/>
        <v>93</v>
      </c>
      <c r="B95" s="4">
        <v>2</v>
      </c>
      <c r="C95" s="4">
        <v>2</v>
      </c>
      <c r="D95" s="4">
        <v>2</v>
      </c>
      <c r="E95" s="4">
        <v>2</v>
      </c>
      <c r="F95" s="4">
        <f t="shared" si="15"/>
        <v>8</v>
      </c>
      <c r="G95" s="4">
        <v>2</v>
      </c>
      <c r="H95" s="4">
        <v>2</v>
      </c>
      <c r="I95" s="4">
        <v>1</v>
      </c>
      <c r="J95" s="4">
        <v>2</v>
      </c>
      <c r="K95" s="4">
        <v>1</v>
      </c>
      <c r="L95" s="4">
        <f t="shared" si="16"/>
        <v>8</v>
      </c>
      <c r="M95" s="4">
        <v>2</v>
      </c>
      <c r="N95" s="4">
        <v>2</v>
      </c>
      <c r="O95" s="4">
        <v>2</v>
      </c>
      <c r="P95" s="4">
        <v>2</v>
      </c>
      <c r="Q95" s="4">
        <v>2</v>
      </c>
      <c r="R95" s="4">
        <f t="shared" si="17"/>
        <v>10</v>
      </c>
      <c r="U95">
        <v>1</v>
      </c>
      <c r="V95">
        <f t="shared" si="18"/>
        <v>8</v>
      </c>
      <c r="W95">
        <f t="shared" si="19"/>
        <v>8</v>
      </c>
      <c r="AI95">
        <f t="shared" si="20"/>
        <v>9.1191748232320364</v>
      </c>
      <c r="AJ95">
        <f t="shared" si="21"/>
        <v>0.88082517676796357</v>
      </c>
      <c r="AK95" s="2">
        <f t="shared" si="24"/>
        <v>-0.10918152017460159</v>
      </c>
      <c r="AL95" s="1">
        <f t="shared" si="25"/>
        <v>0.77585299202831426</v>
      </c>
      <c r="AM95" s="3">
        <f t="shared" si="26"/>
        <v>1.1920604347636933E-2</v>
      </c>
      <c r="AP95">
        <f t="shared" si="22"/>
        <v>0.88082517676796357</v>
      </c>
    </row>
    <row r="96" spans="1:42" x14ac:dyDescent="0.3">
      <c r="A96" s="4">
        <f t="shared" si="23"/>
        <v>94</v>
      </c>
      <c r="B96" s="4">
        <v>2</v>
      </c>
      <c r="C96" s="4">
        <v>3</v>
      </c>
      <c r="D96" s="4">
        <v>3</v>
      </c>
      <c r="E96" s="4">
        <v>2</v>
      </c>
      <c r="F96" s="4">
        <f t="shared" si="15"/>
        <v>10</v>
      </c>
      <c r="G96" s="4">
        <v>2</v>
      </c>
      <c r="H96" s="4">
        <v>3</v>
      </c>
      <c r="I96" s="4">
        <v>2</v>
      </c>
      <c r="J96" s="4">
        <v>3</v>
      </c>
      <c r="K96" s="4">
        <v>3</v>
      </c>
      <c r="L96" s="4">
        <f t="shared" si="16"/>
        <v>13</v>
      </c>
      <c r="M96" s="4">
        <v>3</v>
      </c>
      <c r="N96" s="4">
        <v>2</v>
      </c>
      <c r="O96" s="4">
        <v>3</v>
      </c>
      <c r="P96" s="4">
        <v>3</v>
      </c>
      <c r="Q96" s="4">
        <v>3</v>
      </c>
      <c r="R96" s="4">
        <f t="shared" si="17"/>
        <v>14</v>
      </c>
      <c r="U96">
        <v>1</v>
      </c>
      <c r="V96">
        <f t="shared" si="18"/>
        <v>10</v>
      </c>
      <c r="W96">
        <f t="shared" si="19"/>
        <v>13</v>
      </c>
      <c r="AI96">
        <f t="shared" si="20"/>
        <v>12.663092192335411</v>
      </c>
      <c r="AJ96">
        <f t="shared" si="21"/>
        <v>1.3369078076645895</v>
      </c>
      <c r="AK96" s="2">
        <f t="shared" si="24"/>
        <v>0.45608263089662593</v>
      </c>
      <c r="AL96" s="1">
        <f t="shared" si="25"/>
        <v>1.7873224861945389</v>
      </c>
      <c r="AM96" s="3">
        <f t="shared" si="26"/>
        <v>0.20801136620558791</v>
      </c>
      <c r="AP96">
        <f t="shared" si="22"/>
        <v>1.3369078076645895</v>
      </c>
    </row>
    <row r="97" spans="1:42" x14ac:dyDescent="0.3">
      <c r="A97" s="4">
        <f t="shared" si="23"/>
        <v>95</v>
      </c>
      <c r="B97" s="4">
        <v>2</v>
      </c>
      <c r="C97" s="4">
        <v>2</v>
      </c>
      <c r="D97" s="4">
        <v>2</v>
      </c>
      <c r="E97" s="4">
        <v>2</v>
      </c>
      <c r="F97" s="4">
        <f t="shared" si="15"/>
        <v>8</v>
      </c>
      <c r="G97" s="4">
        <v>4</v>
      </c>
      <c r="H97" s="4">
        <v>4</v>
      </c>
      <c r="I97" s="4">
        <v>3</v>
      </c>
      <c r="J97" s="4">
        <v>3</v>
      </c>
      <c r="K97" s="4">
        <v>3</v>
      </c>
      <c r="L97" s="4">
        <f t="shared" si="16"/>
        <v>17</v>
      </c>
      <c r="M97" s="4">
        <v>2</v>
      </c>
      <c r="N97" s="4">
        <v>2</v>
      </c>
      <c r="O97" s="4">
        <v>2</v>
      </c>
      <c r="P97" s="4">
        <v>2</v>
      </c>
      <c r="Q97" s="4">
        <v>2</v>
      </c>
      <c r="R97" s="4">
        <f t="shared" si="17"/>
        <v>10</v>
      </c>
      <c r="U97">
        <v>1</v>
      </c>
      <c r="V97">
        <f t="shared" si="18"/>
        <v>8</v>
      </c>
      <c r="W97">
        <f t="shared" si="19"/>
        <v>17</v>
      </c>
      <c r="AI97">
        <f t="shared" si="20"/>
        <v>13.120753579452817</v>
      </c>
      <c r="AJ97">
        <f t="shared" si="21"/>
        <v>-3.120753579452817</v>
      </c>
      <c r="AK97" s="2">
        <f t="shared" si="24"/>
        <v>-4.4576613871174064</v>
      </c>
      <c r="AL97" s="1">
        <f t="shared" si="25"/>
        <v>9.73910290366757</v>
      </c>
      <c r="AM97" s="3">
        <f t="shared" si="26"/>
        <v>19.870745042197481</v>
      </c>
      <c r="AP97">
        <f t="shared" si="22"/>
        <v>3.120753579452817</v>
      </c>
    </row>
    <row r="98" spans="1:42" x14ac:dyDescent="0.3">
      <c r="A98" s="4">
        <f t="shared" si="23"/>
        <v>96</v>
      </c>
      <c r="B98" s="4">
        <v>3</v>
      </c>
      <c r="C98" s="4">
        <v>3</v>
      </c>
      <c r="D98" s="4">
        <v>3</v>
      </c>
      <c r="E98" s="4">
        <v>3</v>
      </c>
      <c r="F98" s="4">
        <f t="shared" si="15"/>
        <v>12</v>
      </c>
      <c r="G98" s="4">
        <v>4</v>
      </c>
      <c r="H98" s="4">
        <v>4</v>
      </c>
      <c r="I98" s="4">
        <v>4</v>
      </c>
      <c r="J98" s="4">
        <v>3</v>
      </c>
      <c r="K98" s="4">
        <v>4</v>
      </c>
      <c r="L98" s="4">
        <f t="shared" si="16"/>
        <v>19</v>
      </c>
      <c r="M98" s="4">
        <v>4</v>
      </c>
      <c r="N98" s="4">
        <v>3</v>
      </c>
      <c r="O98" s="4">
        <v>3</v>
      </c>
      <c r="P98" s="4">
        <v>4</v>
      </c>
      <c r="Q98" s="4">
        <v>4</v>
      </c>
      <c r="R98" s="4">
        <f t="shared" si="17"/>
        <v>18</v>
      </c>
      <c r="U98">
        <v>1</v>
      </c>
      <c r="V98">
        <f t="shared" si="18"/>
        <v>12</v>
      </c>
      <c r="W98">
        <f t="shared" si="19"/>
        <v>19</v>
      </c>
      <c r="AI98">
        <f t="shared" si="20"/>
        <v>16.651629423241094</v>
      </c>
      <c r="AJ98">
        <f t="shared" si="21"/>
        <v>1.3483705767589065</v>
      </c>
      <c r="AK98" s="2">
        <f t="shared" si="24"/>
        <v>4.4691241562117234</v>
      </c>
      <c r="AL98" s="1">
        <f t="shared" si="25"/>
        <v>1.8181032122691461</v>
      </c>
      <c r="AM98" s="3">
        <f t="shared" si="26"/>
        <v>19.97307072363515</v>
      </c>
      <c r="AP98">
        <f t="shared" si="22"/>
        <v>1.3483705767589065</v>
      </c>
    </row>
    <row r="99" spans="1:42" x14ac:dyDescent="0.3">
      <c r="A99" s="4">
        <f t="shared" si="23"/>
        <v>97</v>
      </c>
      <c r="B99" s="4">
        <v>3</v>
      </c>
      <c r="C99" s="4">
        <v>3</v>
      </c>
      <c r="D99" s="4">
        <v>3</v>
      </c>
      <c r="E99" s="4">
        <v>3</v>
      </c>
      <c r="F99" s="4">
        <f t="shared" si="15"/>
        <v>12</v>
      </c>
      <c r="G99" s="4">
        <v>2</v>
      </c>
      <c r="H99" s="4">
        <v>2</v>
      </c>
      <c r="I99" s="4">
        <v>2</v>
      </c>
      <c r="J99" s="4">
        <v>2</v>
      </c>
      <c r="K99" s="4">
        <v>2</v>
      </c>
      <c r="L99" s="4">
        <f t="shared" si="16"/>
        <v>10</v>
      </c>
      <c r="M99" s="4">
        <v>3</v>
      </c>
      <c r="N99" s="4">
        <v>2</v>
      </c>
      <c r="O99" s="4">
        <v>2</v>
      </c>
      <c r="P99" s="4">
        <v>3</v>
      </c>
      <c r="Q99" s="4">
        <v>3</v>
      </c>
      <c r="R99" s="4">
        <f t="shared" si="17"/>
        <v>13</v>
      </c>
      <c r="U99">
        <v>1</v>
      </c>
      <c r="V99">
        <f t="shared" si="18"/>
        <v>12</v>
      </c>
      <c r="W99">
        <f t="shared" si="19"/>
        <v>10</v>
      </c>
      <c r="AI99">
        <f t="shared" si="20"/>
        <v>12.650050667020313</v>
      </c>
      <c r="AJ99">
        <f t="shared" si="21"/>
        <v>0.349949332979687</v>
      </c>
      <c r="AK99" s="2">
        <f t="shared" si="24"/>
        <v>-0.99842124377921948</v>
      </c>
      <c r="AL99" s="1">
        <f t="shared" si="25"/>
        <v>0.12246453565292785</v>
      </c>
      <c r="AM99" s="3">
        <f t="shared" si="26"/>
        <v>0.99684498002964361</v>
      </c>
      <c r="AP99">
        <f t="shared" si="22"/>
        <v>0.349949332979687</v>
      </c>
    </row>
    <row r="100" spans="1:42" x14ac:dyDescent="0.3">
      <c r="A100" s="4">
        <f t="shared" si="23"/>
        <v>98</v>
      </c>
      <c r="B100" s="4">
        <v>3</v>
      </c>
      <c r="C100" s="4">
        <v>4</v>
      </c>
      <c r="D100" s="4">
        <v>3</v>
      </c>
      <c r="E100" s="4">
        <v>2</v>
      </c>
      <c r="F100" s="4">
        <f t="shared" si="15"/>
        <v>12</v>
      </c>
      <c r="G100" s="4">
        <v>3</v>
      </c>
      <c r="H100" s="4">
        <v>2</v>
      </c>
      <c r="I100" s="4">
        <v>3</v>
      </c>
      <c r="J100" s="4">
        <v>3</v>
      </c>
      <c r="K100" s="4">
        <v>3</v>
      </c>
      <c r="L100" s="4">
        <f t="shared" si="16"/>
        <v>14</v>
      </c>
      <c r="M100" s="4">
        <v>3</v>
      </c>
      <c r="N100" s="4">
        <v>3</v>
      </c>
      <c r="O100" s="4">
        <v>3</v>
      </c>
      <c r="P100" s="4">
        <v>3</v>
      </c>
      <c r="Q100" s="4">
        <v>3</v>
      </c>
      <c r="R100" s="4">
        <f t="shared" si="17"/>
        <v>15</v>
      </c>
      <c r="U100">
        <v>1</v>
      </c>
      <c r="V100">
        <f t="shared" si="18"/>
        <v>12</v>
      </c>
      <c r="W100">
        <f t="shared" si="19"/>
        <v>14</v>
      </c>
      <c r="AI100">
        <f t="shared" si="20"/>
        <v>14.428530114229549</v>
      </c>
      <c r="AJ100">
        <f t="shared" si="21"/>
        <v>0.57146988577045121</v>
      </c>
      <c r="AK100" s="2">
        <f t="shared" si="24"/>
        <v>0.22152055279076421</v>
      </c>
      <c r="AL100" s="1">
        <f t="shared" si="25"/>
        <v>0.32657783034249255</v>
      </c>
      <c r="AM100" s="3">
        <f t="shared" si="26"/>
        <v>4.9071355308725757E-2</v>
      </c>
      <c r="AP100">
        <f t="shared" si="22"/>
        <v>0.57146988577045121</v>
      </c>
    </row>
    <row r="101" spans="1:42" x14ac:dyDescent="0.3">
      <c r="A101" s="4">
        <f t="shared" si="23"/>
        <v>99</v>
      </c>
      <c r="B101" s="4">
        <v>4</v>
      </c>
      <c r="C101" s="4">
        <v>4</v>
      </c>
      <c r="D101" s="4">
        <v>4</v>
      </c>
      <c r="E101" s="4">
        <v>4</v>
      </c>
      <c r="F101" s="4">
        <f t="shared" si="15"/>
        <v>16</v>
      </c>
      <c r="G101" s="4">
        <v>3</v>
      </c>
      <c r="H101" s="4">
        <v>3</v>
      </c>
      <c r="I101" s="4">
        <v>2</v>
      </c>
      <c r="J101" s="4">
        <v>3</v>
      </c>
      <c r="K101" s="4">
        <v>3</v>
      </c>
      <c r="L101" s="4">
        <f t="shared" si="16"/>
        <v>14</v>
      </c>
      <c r="M101" s="4">
        <v>3</v>
      </c>
      <c r="N101" s="4">
        <v>3</v>
      </c>
      <c r="O101" s="4">
        <v>3</v>
      </c>
      <c r="P101" s="4">
        <v>3</v>
      </c>
      <c r="Q101" s="4">
        <v>3</v>
      </c>
      <c r="R101" s="4">
        <f t="shared" si="17"/>
        <v>15</v>
      </c>
      <c r="U101">
        <v>1</v>
      </c>
      <c r="V101">
        <f t="shared" si="18"/>
        <v>16</v>
      </c>
      <c r="W101">
        <f t="shared" si="19"/>
        <v>14</v>
      </c>
      <c r="AI101">
        <f t="shared" si="20"/>
        <v>17.070166234413207</v>
      </c>
      <c r="AJ101">
        <f t="shared" si="21"/>
        <v>-2.0701662344132075</v>
      </c>
      <c r="AK101" s="2">
        <f t="shared" si="24"/>
        <v>-2.6416361201836587</v>
      </c>
      <c r="AL101" s="1">
        <f t="shared" si="25"/>
        <v>4.2855882381045589</v>
      </c>
      <c r="AM101" s="3">
        <f t="shared" si="26"/>
        <v>6.9782413914589734</v>
      </c>
      <c r="AP101">
        <f t="shared" si="22"/>
        <v>2.0701662344132075</v>
      </c>
    </row>
    <row r="102" spans="1:42" x14ac:dyDescent="0.3">
      <c r="A102" s="4">
        <f t="shared" si="23"/>
        <v>100</v>
      </c>
      <c r="B102" s="4">
        <v>4</v>
      </c>
      <c r="C102" s="4">
        <v>4</v>
      </c>
      <c r="D102" s="4">
        <v>4</v>
      </c>
      <c r="E102" s="4">
        <v>4</v>
      </c>
      <c r="F102" s="4">
        <f t="shared" si="15"/>
        <v>16</v>
      </c>
      <c r="G102" s="4">
        <v>2</v>
      </c>
      <c r="H102" s="4">
        <v>2</v>
      </c>
      <c r="I102" s="4">
        <v>2</v>
      </c>
      <c r="J102" s="4">
        <v>2</v>
      </c>
      <c r="K102" s="4">
        <v>1</v>
      </c>
      <c r="L102" s="4">
        <f t="shared" si="16"/>
        <v>9</v>
      </c>
      <c r="M102" s="4">
        <v>3</v>
      </c>
      <c r="N102" s="4">
        <v>3</v>
      </c>
      <c r="O102" s="4">
        <v>3</v>
      </c>
      <c r="P102" s="4">
        <v>3</v>
      </c>
      <c r="Q102" s="4">
        <v>2</v>
      </c>
      <c r="R102" s="4">
        <f t="shared" si="17"/>
        <v>14</v>
      </c>
      <c r="U102">
        <v>1</v>
      </c>
      <c r="V102">
        <f t="shared" si="18"/>
        <v>16</v>
      </c>
      <c r="W102">
        <f t="shared" si="19"/>
        <v>9</v>
      </c>
      <c r="AI102">
        <f t="shared" si="20"/>
        <v>14.847066925401663</v>
      </c>
      <c r="AJ102">
        <f t="shared" si="21"/>
        <v>-0.84706692540166273</v>
      </c>
      <c r="AK102" s="2">
        <f t="shared" si="24"/>
        <v>1.2230993090115447</v>
      </c>
      <c r="AL102" s="1">
        <f t="shared" si="25"/>
        <v>0.71752237610942604</v>
      </c>
      <c r="AM102" s="3">
        <f t="shared" si="26"/>
        <v>1.4959719197045183</v>
      </c>
      <c r="AP102">
        <f t="shared" si="22"/>
        <v>0.84706692540166273</v>
      </c>
    </row>
    <row r="103" spans="1:42" x14ac:dyDescent="0.3">
      <c r="A103" s="4">
        <f t="shared" si="23"/>
        <v>101</v>
      </c>
      <c r="B103" s="4">
        <v>4</v>
      </c>
      <c r="C103" s="4">
        <v>3</v>
      </c>
      <c r="D103" s="4">
        <v>4</v>
      </c>
      <c r="E103" s="4">
        <v>4</v>
      </c>
      <c r="F103" s="4">
        <f t="shared" si="15"/>
        <v>15</v>
      </c>
      <c r="G103" s="4">
        <v>2</v>
      </c>
      <c r="H103" s="4">
        <v>2</v>
      </c>
      <c r="I103" s="4">
        <v>2</v>
      </c>
      <c r="J103" s="4">
        <v>2</v>
      </c>
      <c r="K103" s="4">
        <v>2</v>
      </c>
      <c r="L103" s="4">
        <f t="shared" si="16"/>
        <v>10</v>
      </c>
      <c r="M103" s="4">
        <v>3</v>
      </c>
      <c r="N103" s="4">
        <v>3</v>
      </c>
      <c r="O103" s="4">
        <v>3</v>
      </c>
      <c r="P103" s="4">
        <v>3</v>
      </c>
      <c r="Q103" s="4">
        <v>3</v>
      </c>
      <c r="R103" s="4">
        <f t="shared" si="17"/>
        <v>15</v>
      </c>
      <c r="U103">
        <v>1</v>
      </c>
      <c r="V103">
        <f t="shared" si="18"/>
        <v>15</v>
      </c>
      <c r="W103">
        <f t="shared" si="19"/>
        <v>10</v>
      </c>
      <c r="AI103">
        <f t="shared" si="20"/>
        <v>14.631277757158056</v>
      </c>
      <c r="AJ103">
        <f t="shared" si="21"/>
        <v>0.36872224284194388</v>
      </c>
      <c r="AK103" s="2">
        <f t="shared" si="24"/>
        <v>1.2157891682436066</v>
      </c>
      <c r="AL103" s="1">
        <f t="shared" si="25"/>
        <v>0.13595609236639344</v>
      </c>
      <c r="AM103" s="3">
        <f t="shared" si="26"/>
        <v>1.4781433016184808</v>
      </c>
      <c r="AP103">
        <f t="shared" si="22"/>
        <v>0.36872224284194388</v>
      </c>
    </row>
    <row r="104" spans="1:42" x14ac:dyDescent="0.3">
      <c r="A104" s="4">
        <f t="shared" si="23"/>
        <v>102</v>
      </c>
      <c r="B104" s="4">
        <v>2</v>
      </c>
      <c r="C104" s="4">
        <v>2</v>
      </c>
      <c r="D104" s="4">
        <v>2</v>
      </c>
      <c r="E104" s="4">
        <v>3</v>
      </c>
      <c r="F104" s="4">
        <f t="shared" si="15"/>
        <v>9</v>
      </c>
      <c r="G104" s="4">
        <v>3</v>
      </c>
      <c r="H104" s="4">
        <v>4</v>
      </c>
      <c r="I104" s="4">
        <v>4</v>
      </c>
      <c r="J104" s="4">
        <v>3</v>
      </c>
      <c r="K104" s="4">
        <v>4</v>
      </c>
      <c r="L104" s="4">
        <f t="shared" si="16"/>
        <v>18</v>
      </c>
      <c r="M104" s="4">
        <v>3</v>
      </c>
      <c r="N104" s="4">
        <v>2</v>
      </c>
      <c r="O104" s="4">
        <v>4</v>
      </c>
      <c r="P104" s="4">
        <v>3</v>
      </c>
      <c r="Q104" s="4">
        <v>3</v>
      </c>
      <c r="R104" s="4">
        <f t="shared" si="17"/>
        <v>15</v>
      </c>
      <c r="U104">
        <v>1</v>
      </c>
      <c r="V104">
        <f t="shared" si="18"/>
        <v>9</v>
      </c>
      <c r="W104">
        <f t="shared" si="19"/>
        <v>18</v>
      </c>
      <c r="AI104">
        <f t="shared" si="20"/>
        <v>14.225782471301041</v>
      </c>
      <c r="AJ104">
        <f t="shared" si="21"/>
        <v>0.77421752869895855</v>
      </c>
      <c r="AK104" s="2">
        <f t="shared" si="24"/>
        <v>0.40549528585701466</v>
      </c>
      <c r="AL104" s="1">
        <f t="shared" si="25"/>
        <v>0.59941278174472268</v>
      </c>
      <c r="AM104" s="3">
        <f t="shared" si="26"/>
        <v>0.16442642685226203</v>
      </c>
      <c r="AP104">
        <f t="shared" si="22"/>
        <v>0.77421752869895855</v>
      </c>
    </row>
    <row r="105" spans="1:42" x14ac:dyDescent="0.3">
      <c r="A105" s="4">
        <f t="shared" si="23"/>
        <v>103</v>
      </c>
      <c r="B105" s="4">
        <v>3</v>
      </c>
      <c r="C105" s="4">
        <v>3</v>
      </c>
      <c r="D105" s="4">
        <v>4</v>
      </c>
      <c r="E105" s="4">
        <v>4</v>
      </c>
      <c r="F105" s="4">
        <f t="shared" si="15"/>
        <v>14</v>
      </c>
      <c r="G105" s="4">
        <v>4</v>
      </c>
      <c r="H105" s="4">
        <v>3</v>
      </c>
      <c r="I105" s="4">
        <v>3</v>
      </c>
      <c r="J105" s="4">
        <v>3</v>
      </c>
      <c r="K105" s="4">
        <v>3</v>
      </c>
      <c r="L105" s="4">
        <f t="shared" si="16"/>
        <v>16</v>
      </c>
      <c r="M105" s="4">
        <v>3</v>
      </c>
      <c r="N105" s="4">
        <v>4</v>
      </c>
      <c r="O105" s="4">
        <v>3</v>
      </c>
      <c r="P105" s="4">
        <v>3</v>
      </c>
      <c r="Q105" s="4">
        <v>3</v>
      </c>
      <c r="R105" s="4">
        <f t="shared" si="17"/>
        <v>16</v>
      </c>
      <c r="U105">
        <v>1</v>
      </c>
      <c r="V105">
        <f t="shared" si="18"/>
        <v>14</v>
      </c>
      <c r="W105">
        <f t="shared" si="19"/>
        <v>16</v>
      </c>
      <c r="AI105">
        <f t="shared" si="20"/>
        <v>16.638587897925994</v>
      </c>
      <c r="AJ105">
        <f t="shared" si="21"/>
        <v>-0.63858789792599424</v>
      </c>
      <c r="AK105" s="2">
        <f t="shared" si="24"/>
        <v>-1.4128054266249528</v>
      </c>
      <c r="AL105" s="1">
        <f t="shared" si="25"/>
        <v>0.40779450337754003</v>
      </c>
      <c r="AM105" s="3">
        <f t="shared" si="26"/>
        <v>1.996019173500915</v>
      </c>
      <c r="AN105" t="s">
        <v>37</v>
      </c>
      <c r="AO105">
        <f>AM108/AL108</f>
        <v>1.9258093018471516</v>
      </c>
      <c r="AP105">
        <f t="shared" si="22"/>
        <v>0.63858789792599424</v>
      </c>
    </row>
    <row r="106" spans="1:42" x14ac:dyDescent="0.3">
      <c r="A106" s="4">
        <f t="shared" si="23"/>
        <v>104</v>
      </c>
      <c r="B106" s="4">
        <v>3</v>
      </c>
      <c r="C106" s="4">
        <v>3</v>
      </c>
      <c r="D106" s="4">
        <v>3</v>
      </c>
      <c r="E106" s="4">
        <v>2</v>
      </c>
      <c r="F106" s="4">
        <f t="shared" si="15"/>
        <v>11</v>
      </c>
      <c r="G106" s="4">
        <v>3</v>
      </c>
      <c r="H106" s="4">
        <v>4</v>
      </c>
      <c r="I106" s="4">
        <v>3</v>
      </c>
      <c r="J106" s="4">
        <v>3</v>
      </c>
      <c r="K106" s="4">
        <v>3</v>
      </c>
      <c r="L106" s="4">
        <f t="shared" si="16"/>
        <v>16</v>
      </c>
      <c r="M106" s="4">
        <v>3</v>
      </c>
      <c r="N106" s="4">
        <v>3</v>
      </c>
      <c r="O106" s="4">
        <v>3</v>
      </c>
      <c r="P106" s="4">
        <v>3</v>
      </c>
      <c r="Q106" s="4">
        <v>3</v>
      </c>
      <c r="R106" s="4">
        <f t="shared" si="17"/>
        <v>15</v>
      </c>
      <c r="U106">
        <v>1</v>
      </c>
      <c r="V106">
        <f t="shared" si="18"/>
        <v>11</v>
      </c>
      <c r="W106">
        <f t="shared" si="19"/>
        <v>16</v>
      </c>
      <c r="AI106">
        <f t="shared" si="20"/>
        <v>14.657360807788251</v>
      </c>
      <c r="AJ106">
        <f t="shared" si="21"/>
        <v>0.34263919221174888</v>
      </c>
      <c r="AK106" s="2">
        <f t="shared" si="24"/>
        <v>0.98122709013774312</v>
      </c>
      <c r="AL106" s="1">
        <f t="shared" si="25"/>
        <v>0.11740161603951979</v>
      </c>
      <c r="AM106" s="3">
        <f t="shared" si="26"/>
        <v>0.96280660242018268</v>
      </c>
      <c r="AP106">
        <f t="shared" si="22"/>
        <v>0.34263919221174888</v>
      </c>
    </row>
    <row r="107" spans="1:42" x14ac:dyDescent="0.3">
      <c r="A107" s="4">
        <f t="shared" si="23"/>
        <v>105</v>
      </c>
      <c r="B107" s="4">
        <v>2</v>
      </c>
      <c r="C107" s="4">
        <v>2</v>
      </c>
      <c r="D107" s="4">
        <v>2</v>
      </c>
      <c r="E107" s="4">
        <v>2</v>
      </c>
      <c r="F107" s="4">
        <f t="shared" si="15"/>
        <v>8</v>
      </c>
      <c r="G107" s="4">
        <v>2</v>
      </c>
      <c r="H107" s="4">
        <v>2</v>
      </c>
      <c r="I107" s="4">
        <v>2</v>
      </c>
      <c r="J107" s="4">
        <v>2</v>
      </c>
      <c r="K107" s="4">
        <v>2</v>
      </c>
      <c r="L107" s="4">
        <f t="shared" si="16"/>
        <v>10</v>
      </c>
      <c r="M107" s="4">
        <v>2</v>
      </c>
      <c r="N107" s="4">
        <v>2</v>
      </c>
      <c r="O107" s="4">
        <v>2</v>
      </c>
      <c r="P107" s="4">
        <v>2</v>
      </c>
      <c r="Q107" s="4">
        <v>2</v>
      </c>
      <c r="R107" s="4">
        <f t="shared" si="17"/>
        <v>10</v>
      </c>
      <c r="U107">
        <v>1</v>
      </c>
      <c r="V107">
        <f t="shared" si="18"/>
        <v>8</v>
      </c>
      <c r="W107">
        <f t="shared" si="19"/>
        <v>10</v>
      </c>
      <c r="AI107">
        <f t="shared" si="20"/>
        <v>10.008414546836654</v>
      </c>
      <c r="AJ107">
        <f t="shared" si="21"/>
        <v>-8.4145468366543241E-3</v>
      </c>
      <c r="AK107" s="2">
        <f t="shared" si="24"/>
        <v>-0.3510537390484032</v>
      </c>
      <c r="AL107" s="1">
        <f t="shared" si="25"/>
        <v>7.080459846624929E-5</v>
      </c>
      <c r="AM107" s="3">
        <f t="shared" si="26"/>
        <v>0.12323872769986437</v>
      </c>
      <c r="AP107">
        <f t="shared" si="22"/>
        <v>8.4145468366543241E-3</v>
      </c>
    </row>
    <row r="108" spans="1:42" x14ac:dyDescent="0.3">
      <c r="B108">
        <f>CORREL(B3:B107,$F$3:$F$107)</f>
        <v>0.91683584585385625</v>
      </c>
      <c r="C108">
        <f t="shared" ref="C108:E108" si="27">CORREL(C3:C107,$F$3:$F$107)</f>
        <v>0.91166854579296808</v>
      </c>
      <c r="D108">
        <f t="shared" si="27"/>
        <v>0.9283549115501214</v>
      </c>
      <c r="E108">
        <f t="shared" si="27"/>
        <v>0.91299210393791363</v>
      </c>
      <c r="G108">
        <f>CORREL(G3:G107,$L$3:$L$107)</f>
        <v>0.89578834983872069</v>
      </c>
      <c r="H108">
        <f t="shared" ref="H108:K108" si="28">CORREL(H3:H107,$L$3:$L$107)</f>
        <v>0.90308967026044429</v>
      </c>
      <c r="I108">
        <f t="shared" si="28"/>
        <v>0.90676727934583978</v>
      </c>
      <c r="J108">
        <f t="shared" si="28"/>
        <v>0.88048446280037707</v>
      </c>
      <c r="K108">
        <f t="shared" si="28"/>
        <v>0.90978275362691385</v>
      </c>
      <c r="M108">
        <f>CORREL(M3:M107,$R$3:$R$107)</f>
        <v>0.85406393040050166</v>
      </c>
      <c r="N108">
        <f t="shared" ref="N108:Q108" si="29">CORREL(N3:N107,$R$3:$R$107)</f>
        <v>0.80877918802532678</v>
      </c>
      <c r="O108">
        <f t="shared" si="29"/>
        <v>0.83222034059311834</v>
      </c>
      <c r="P108">
        <f t="shared" si="29"/>
        <v>0.86282983717166295</v>
      </c>
      <c r="Q108">
        <f t="shared" si="29"/>
        <v>0.88008695303292928</v>
      </c>
      <c r="AI108">
        <f>SUM(AI3:AI107)</f>
        <v>1510.9999999999948</v>
      </c>
      <c r="AJ108">
        <f t="shared" ref="AJ108:AM108" si="30">SUM(AJ3:AJ107)</f>
        <v>5.1159076974727213E-12</v>
      </c>
      <c r="AK108">
        <f t="shared" si="30"/>
        <v>-1.0245042944094145</v>
      </c>
      <c r="AL108">
        <f t="shared" si="30"/>
        <v>217.75408672104902</v>
      </c>
      <c r="AM108">
        <f t="shared" si="30"/>
        <v>419.35284572262753</v>
      </c>
    </row>
    <row r="109" spans="1:42" x14ac:dyDescent="0.3">
      <c r="B109">
        <v>0.1918</v>
      </c>
      <c r="C109">
        <v>0.1918</v>
      </c>
      <c r="D109">
        <v>0.1918</v>
      </c>
      <c r="E109">
        <v>0.1918</v>
      </c>
      <c r="G109">
        <v>0.1918</v>
      </c>
      <c r="H109">
        <v>0.1918</v>
      </c>
      <c r="I109">
        <v>0.1918</v>
      </c>
      <c r="J109">
        <v>0.1918</v>
      </c>
      <c r="K109">
        <v>0.1918</v>
      </c>
      <c r="M109">
        <v>0.1918</v>
      </c>
      <c r="N109">
        <v>0.1918</v>
      </c>
      <c r="O109">
        <v>0.1918</v>
      </c>
      <c r="P109">
        <v>0.1918</v>
      </c>
      <c r="Q109">
        <v>0.1918</v>
      </c>
    </row>
    <row r="110" spans="1:42" x14ac:dyDescent="0.3">
      <c r="B110" t="str">
        <f>IF(B108&gt;B109,"Valid","Tidak Vlid")</f>
        <v>Valid</v>
      </c>
      <c r="C110" t="str">
        <f t="shared" ref="C110:E110" si="31">IF(C108&gt;C109,"Valid","Tidak Vlid")</f>
        <v>Valid</v>
      </c>
      <c r="D110" t="str">
        <f t="shared" si="31"/>
        <v>Valid</v>
      </c>
      <c r="E110" t="str">
        <f t="shared" si="31"/>
        <v>Valid</v>
      </c>
      <c r="G110" t="str">
        <f t="shared" ref="G110:K110" si="32">IF(G108&gt;G109,"Valid","Tidak Vlid")</f>
        <v>Valid</v>
      </c>
      <c r="H110" t="str">
        <f t="shared" si="32"/>
        <v>Valid</v>
      </c>
      <c r="I110" t="str">
        <f t="shared" si="32"/>
        <v>Valid</v>
      </c>
      <c r="J110" t="str">
        <f t="shared" si="32"/>
        <v>Valid</v>
      </c>
      <c r="K110" t="str">
        <f t="shared" si="32"/>
        <v>Valid</v>
      </c>
      <c r="M110" t="str">
        <f t="shared" ref="M110:Q110" si="33">IF(M108&gt;M109,"Valid","Tidak Vlid")</f>
        <v>Valid</v>
      </c>
      <c r="N110" t="str">
        <f t="shared" si="33"/>
        <v>Valid</v>
      </c>
      <c r="O110" t="str">
        <f t="shared" si="33"/>
        <v>Valid</v>
      </c>
      <c r="P110" t="str">
        <f t="shared" si="33"/>
        <v>Valid</v>
      </c>
      <c r="Q110" t="str">
        <f t="shared" si="33"/>
        <v>Valid</v>
      </c>
    </row>
  </sheetData>
  <mergeCells count="7">
    <mergeCell ref="R1:R2"/>
    <mergeCell ref="A1:A2"/>
    <mergeCell ref="B1:E1"/>
    <mergeCell ref="G1:K1"/>
    <mergeCell ref="M1:Q1"/>
    <mergeCell ref="F1:F2"/>
    <mergeCell ref="L1:L2"/>
  </mergeCells>
  <pageMargins left="0.7" right="0.7" top="0.75" bottom="0.75" header="0.3" footer="0.3"/>
  <pageSetup paperSize="9" orientation="portrait" horizontalDpi="0" verticalDpi="0" r:id="rId1"/>
  <ignoredErrors>
    <ignoredError sqref="F3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Manipulasi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BTX LP0172</dc:creator>
  <cp:lastModifiedBy>BTX LP0172</cp:lastModifiedBy>
  <dcterms:created xsi:type="dcterms:W3CDTF">2025-08-15T09:29:10Z</dcterms:created>
  <dcterms:modified xsi:type="dcterms:W3CDTF">2025-08-16T14:02:34Z</dcterms:modified>
</cp:coreProperties>
</file>