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01 JOKI TA\02 Sisi Statistik\05 Dewa\"/>
    </mc:Choice>
  </mc:AlternateContent>
  <xr:revisionPtr revIDLastSave="0" documentId="13_ncr:2001_{DE96590C-493C-4373-BF09-BB8DA770CF52}" xr6:coauthVersionLast="47" xr6:coauthVersionMax="47" xr10:uidLastSave="{00000000-0000-0000-0000-000000000000}"/>
  <bookViews>
    <workbookView xWindow="11424" yWindow="0" windowWidth="11712" windowHeight="12336" firstSheet="2" activeTab="4" xr2:uid="{B2A23AAE-ADBF-4E44-AC74-5A31848ED169}"/>
  </bookViews>
  <sheets>
    <sheet name="Sheet1" sheetId="1" r:id="rId1"/>
    <sheet name="Sheet2" sheetId="2" r:id="rId2"/>
    <sheet name="Complete data" sheetId="3" r:id="rId3"/>
    <sheet name="Sheet4" sheetId="4" r:id="rId4"/>
    <sheet name="Data Rekap" sheetId="5" r:id="rId5"/>
    <sheet name="Sheet5" sheetId="6" r:id="rId6"/>
  </sheets>
  <definedNames>
    <definedName name="_xlchart.v1.0" hidden="1">'Data Rekap'!$AA$3:$AD$3</definedName>
    <definedName name="_xlchart.v1.1" hidden="1">'Data Rekap'!$AA$4:$AD$4</definedName>
    <definedName name="_xlchart.v1.10" hidden="1">'Data Rekap'!$AA$5:$AD$5</definedName>
    <definedName name="_xlchart.v1.11" hidden="1">'Data Rekap'!$Z$4</definedName>
    <definedName name="_xlchart.v1.12" hidden="1">'Data Rekap'!$Z$5</definedName>
    <definedName name="_xlchart.v1.13" hidden="1">'Data Rekap'!$AA$12:$AD$12</definedName>
    <definedName name="_xlchart.v1.14" hidden="1">'Data Rekap'!$AA$13:$AD$13</definedName>
    <definedName name="_xlchart.v1.15" hidden="1">'Data Rekap'!$AA$3:$AD$3</definedName>
    <definedName name="_xlchart.v1.16" hidden="1">'Data Rekap'!$AA$4:$AD$4</definedName>
    <definedName name="_xlchart.v1.17" hidden="1">'Data Rekap'!$AA$5:$AD$5</definedName>
    <definedName name="_xlchart.v1.18" hidden="1">'Data Rekap'!$Z$12</definedName>
    <definedName name="_xlchart.v1.19" hidden="1">'Data Rekap'!$Z$13</definedName>
    <definedName name="_xlchart.v1.2" hidden="1">'Data Rekap'!$AA$5:$AD$5</definedName>
    <definedName name="_xlchart.v1.20" hidden="1">'Data Rekap'!$Z$4</definedName>
    <definedName name="_xlchart.v1.21" hidden="1">'Data Rekap'!$Z$5</definedName>
    <definedName name="_xlchart.v1.3" hidden="1">'Data Rekap'!$Z$4</definedName>
    <definedName name="_xlchart.v1.4" hidden="1">'Data Rekap'!$Z$5</definedName>
    <definedName name="_xlchart.v1.5" hidden="1">'Data Rekap'!$C$2:$C$55</definedName>
    <definedName name="_xlchart.v1.6" hidden="1">'Data Rekap'!$D$1</definedName>
    <definedName name="_xlchart.v1.7" hidden="1">'Data Rekap'!$D$2:$D$55</definedName>
    <definedName name="_xlchart.v1.8" hidden="1">'Data Rekap'!$AA$3:$AD$3</definedName>
    <definedName name="_xlchart.v1.9" hidden="1">'Data Rekap'!$AA$4:$AD$4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3" i="5" l="1"/>
  <c r="AB13" i="5"/>
  <c r="AC13" i="5"/>
  <c r="AD13" i="5"/>
  <c r="AB12" i="5"/>
  <c r="AC12" i="5"/>
  <c r="AD12" i="5"/>
  <c r="AA12" i="5"/>
  <c r="AA9" i="5"/>
  <c r="AC10" i="5"/>
  <c r="AD10" i="5" s="1"/>
  <c r="AB10" i="5"/>
  <c r="AA10" i="5"/>
  <c r="AC9" i="5"/>
  <c r="AD9" i="5" s="1"/>
  <c r="AB9" i="5"/>
  <c r="AB8" i="5"/>
  <c r="AC8" i="5"/>
  <c r="AD8" i="5"/>
  <c r="AA8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2" i="5"/>
  <c r="D75" i="1"/>
  <c r="D74" i="1"/>
  <c r="D73" i="1"/>
  <c r="D72" i="1"/>
  <c r="D68" i="1"/>
  <c r="D67" i="1"/>
  <c r="D66" i="1"/>
</calcChain>
</file>

<file path=xl/sharedStrings.xml><?xml version="1.0" encoding="utf-8"?>
<sst xmlns="http://schemas.openxmlformats.org/spreadsheetml/2006/main" count="1808" uniqueCount="247">
  <si>
    <t>No MR</t>
  </si>
  <si>
    <t>tinggi badan</t>
  </si>
  <si>
    <t>DM</t>
  </si>
  <si>
    <t>NRS</t>
  </si>
  <si>
    <t>Affected side</t>
  </si>
  <si>
    <t>IMT</t>
  </si>
  <si>
    <t>Painful arc</t>
  </si>
  <si>
    <t>hawkins kennedy</t>
  </si>
  <si>
    <t>Positif/negatif</t>
  </si>
  <si>
    <t>Kanan/ kiri</t>
  </si>
  <si>
    <t>0-10</t>
  </si>
  <si>
    <t>Parsial rotator cuff tear</t>
  </si>
  <si>
    <t>Total rotator cuff tear</t>
  </si>
  <si>
    <t>Berat Badan</t>
  </si>
  <si>
    <t>Tendinopaty</t>
  </si>
  <si>
    <t>Yes / no</t>
  </si>
  <si>
    <t>CSA &gt;35</t>
  </si>
  <si>
    <t>CSA &lt;35</t>
  </si>
  <si>
    <t>Empty can</t>
  </si>
  <si>
    <t>Drop arm</t>
  </si>
  <si>
    <t>Neer sign</t>
  </si>
  <si>
    <t>Dominant hand</t>
  </si>
  <si>
    <t>Sex</t>
  </si>
  <si>
    <t>Age</t>
  </si>
  <si>
    <t>Name</t>
  </si>
  <si>
    <t>Yes / No</t>
  </si>
  <si>
    <t>Grashey view</t>
  </si>
  <si>
    <t>Kanan / kiri</t>
  </si>
  <si>
    <t>Supraspinatus tear</t>
  </si>
  <si>
    <t>Ny. Laura Kristina</t>
  </si>
  <si>
    <t>447-73-91</t>
  </si>
  <si>
    <t>F</t>
  </si>
  <si>
    <t>No</t>
  </si>
  <si>
    <t>Left</t>
  </si>
  <si>
    <t>no</t>
  </si>
  <si>
    <t>yes</t>
  </si>
  <si>
    <t>Ny. HERNY SETIAWAN</t>
  </si>
  <si>
    <t>470-82-68</t>
  </si>
  <si>
    <t>Yes</t>
  </si>
  <si>
    <t>Supscalupar tear</t>
  </si>
  <si>
    <t>Infraspinatus tear</t>
  </si>
  <si>
    <t>AHI (mm)</t>
  </si>
  <si>
    <t>4,8</t>
  </si>
  <si>
    <t>No?</t>
  </si>
  <si>
    <t>Pre DM</t>
  </si>
  <si>
    <t>478-33-93</t>
  </si>
  <si>
    <t>Ny. Suryani</t>
  </si>
  <si>
    <t>Positif</t>
  </si>
  <si>
    <t>left</t>
  </si>
  <si>
    <t>KETERANGAN</t>
  </si>
  <si>
    <t>RS Hermina Jatinegara, dilakukan MRI</t>
  </si>
  <si>
    <t>Tn.  FARLEY R D SUMANTI</t>
  </si>
  <si>
    <t>Right</t>
  </si>
  <si>
    <t>M</t>
  </si>
  <si>
    <t>Ny. R Sri Balqis</t>
  </si>
  <si>
    <t>387-71-33</t>
  </si>
  <si>
    <t>Ny. Suci Samiyati</t>
  </si>
  <si>
    <t>480-89-15</t>
  </si>
  <si>
    <t>Ny. Asmara</t>
  </si>
  <si>
    <t>461-83-18</t>
  </si>
  <si>
    <t>Ny. Merryati Hoetabarat</t>
  </si>
  <si>
    <t>410-34-35</t>
  </si>
  <si>
    <t>Ny. Selly Deselina</t>
  </si>
  <si>
    <t>478-02-37</t>
  </si>
  <si>
    <t>479-57-80</t>
  </si>
  <si>
    <t>324-21-04</t>
  </si>
  <si>
    <t>MRI di siloam</t>
  </si>
  <si>
    <t>MRI di rsup persahabatan</t>
  </si>
  <si>
    <t>Negatif</t>
  </si>
  <si>
    <t>positif</t>
  </si>
  <si>
    <t>hasil mri tidak ada</t>
  </si>
  <si>
    <t>Hasil mri dan Rontgen  tidak ada</t>
  </si>
  <si>
    <t>MRI di hermina</t>
  </si>
  <si>
    <t>Ny. Eti Suryati</t>
  </si>
  <si>
    <t>471-96-69</t>
  </si>
  <si>
    <t>Ny. Etty Sundari</t>
  </si>
  <si>
    <t>475-88-81</t>
  </si>
  <si>
    <t>Ny. Idar</t>
  </si>
  <si>
    <t>292-91-47</t>
  </si>
  <si>
    <t>Ny. Irnaningsih</t>
  </si>
  <si>
    <t>433-44-29</t>
  </si>
  <si>
    <t>Ny. Lioe Kit Joen</t>
  </si>
  <si>
    <t>461-53-01</t>
  </si>
  <si>
    <t>MRI di RS Husada</t>
  </si>
  <si>
    <t>Ny. Maria Magdalena</t>
  </si>
  <si>
    <t>442-25-14</t>
  </si>
  <si>
    <t>Ny. Mellyana</t>
  </si>
  <si>
    <t>456-84-48</t>
  </si>
  <si>
    <t>416-58-16</t>
  </si>
  <si>
    <t>Ny. Rita Dianawati</t>
  </si>
  <si>
    <t>Yes?</t>
  </si>
  <si>
    <t>Ny. Rustianing Hari Wurjanti</t>
  </si>
  <si>
    <t>479-12-97</t>
  </si>
  <si>
    <t>MRI di RSUP Fatmawati</t>
  </si>
  <si>
    <t>Ny. Yuli Maha</t>
  </si>
  <si>
    <t>391-50-90</t>
  </si>
  <si>
    <t>Ny. Zupadla Yuli</t>
  </si>
  <si>
    <t>467-77-23</t>
  </si>
  <si>
    <t>Ny. Cut Asiana Gemawaty</t>
  </si>
  <si>
    <t>420-26-25</t>
  </si>
  <si>
    <t>Ny. Eka Novitasari</t>
  </si>
  <si>
    <t>454-21-45</t>
  </si>
  <si>
    <t>Ny. Noviati</t>
  </si>
  <si>
    <t>284-15-43</t>
  </si>
  <si>
    <t>Tn. Ir. Ridwan Panjaitan</t>
  </si>
  <si>
    <t>404-38-06</t>
  </si>
  <si>
    <t>Tn. Kusuma Hardjo</t>
  </si>
  <si>
    <t>419-58-30</t>
  </si>
  <si>
    <t>Tn. Zainuar</t>
  </si>
  <si>
    <t>463-10-06</t>
  </si>
  <si>
    <t>Ny. AM Sri Utami</t>
  </si>
  <si>
    <t>433-10-54</t>
  </si>
  <si>
    <t>Ny. Asih Veronika</t>
  </si>
  <si>
    <t>467-69-62</t>
  </si>
  <si>
    <t>Ny. Dewi Murni</t>
  </si>
  <si>
    <t>295-51-94</t>
  </si>
  <si>
    <t>Ny. Diana Tjandrawati</t>
  </si>
  <si>
    <t>396-44-12</t>
  </si>
  <si>
    <t>Ny. Dinarny</t>
  </si>
  <si>
    <t>399-83-02</t>
  </si>
  <si>
    <t>Ny. Erlina Dewi</t>
  </si>
  <si>
    <t>451-98-75</t>
  </si>
  <si>
    <t>Ny. Latifah</t>
  </si>
  <si>
    <t>485-35-30</t>
  </si>
  <si>
    <t>Ny. drg. Eva Centhya Maretta Malik</t>
  </si>
  <si>
    <t>485-09-43</t>
  </si>
  <si>
    <t>MRI</t>
  </si>
  <si>
    <t>Incomplete full-thickness tear tendon supraspinatus.
Tendinosis disertai low-grade partial-thickness tear tendon infraspinatus dan subscapularis.
Efusi sendi glenohumerale dengan gambaran adhesive capsulitis sekunder.
Degenerasi AC joint dengan entesofit subacromion</t>
  </si>
  <si>
    <t>ow grade partial thickness subscapularis, tenodesis ssp</t>
  </si>
  <si>
    <t>Tendinopathy supraspinatus tendon.
Efusi ringan sendi glenohumerale</t>
  </si>
  <si>
    <t>incomplete full thickness tear tendon supraspinatus, stqa.
Low grade partial thickness tear tendon subscapularis bagian superior, stqa.
Tendinosis infraspinatus dan degenerasi AC joint, stqa</t>
  </si>
  <si>
    <t>Rontgen dan MRI di Siloam Mampang, ro shoulder tidak ada</t>
  </si>
  <si>
    <t>ro shoulder tidak ada</t>
  </si>
  <si>
    <t>RSCM</t>
  </si>
  <si>
    <t>RS FATMAWATI</t>
  </si>
  <si>
    <t>Ny. Hermawati Harahap</t>
  </si>
  <si>
    <t>Ny. Sri Wahyuni</t>
  </si>
  <si>
    <t>Ny. Asiah E Ruby Rusmawan</t>
  </si>
  <si>
    <t>Ny. Nur Inayah</t>
  </si>
  <si>
    <t>Ny. Jeane Ferini</t>
  </si>
  <si>
    <t>Ny. Yeyet Nurhayati</t>
  </si>
  <si>
    <t>Ny. Nurhani Muchtar</t>
  </si>
  <si>
    <t>Ny. Siti Aminah</t>
  </si>
  <si>
    <t>Ny. Christine Lilianti Sentosa</t>
  </si>
  <si>
    <t>Ny. Yesi Andriani Afrinasri</t>
  </si>
  <si>
    <t>FS</t>
  </si>
  <si>
    <t>489-24-66</t>
  </si>
  <si>
    <t>Ny. CHAIRIYAH RYANANTA</t>
  </si>
  <si>
    <t>Aliah</t>
  </si>
  <si>
    <t>Tn. YUDA KURNIAWAN</t>
  </si>
  <si>
    <t>453-30-44</t>
  </si>
  <si>
    <t>Aida Meynila</t>
  </si>
  <si>
    <t>62th</t>
  </si>
  <si>
    <t>Ade Kusna</t>
  </si>
  <si>
    <t>63th</t>
  </si>
  <si>
    <t>Yanto</t>
  </si>
  <si>
    <t>55th</t>
  </si>
  <si>
    <t>Nova Netty</t>
  </si>
  <si>
    <t>46th</t>
  </si>
  <si>
    <t>Jelita Wydiastuti,</t>
  </si>
  <si>
    <t>49th</t>
  </si>
  <si>
    <t>56th</t>
  </si>
  <si>
    <t>366-94-66</t>
  </si>
  <si>
    <t>450-53-62</t>
  </si>
  <si>
    <t>430-57-19</t>
  </si>
  <si>
    <t>384-15-65</t>
  </si>
  <si>
    <t>473-60-23</t>
  </si>
  <si>
    <t>479-53-08</t>
  </si>
  <si>
    <t>Tn. Awaluddin</t>
  </si>
  <si>
    <t>Tn. Sukiman</t>
  </si>
  <si>
    <t>Ny. Jamiatin</t>
  </si>
  <si>
    <t>Burhazir Zamda</t>
  </si>
  <si>
    <t>378-45-54</t>
  </si>
  <si>
    <t>Non RCT</t>
  </si>
  <si>
    <t>Didik Riswantono </t>
  </si>
  <si>
    <t>474-06-29 </t>
  </si>
  <si>
    <t>Henry Iswandi</t>
  </si>
  <si>
    <t>461-86-34 </t>
  </si>
  <si>
    <t>Henny Octaviasari </t>
  </si>
  <si>
    <t>476-11-27</t>
  </si>
  <si>
    <t>Suhairiah</t>
  </si>
  <si>
    <t>475-85-13 </t>
  </si>
  <si>
    <t>Sri Rahayu</t>
  </si>
  <si>
    <t>Siska Setiawan</t>
  </si>
  <si>
    <t>475-40-04 </t>
  </si>
  <si>
    <t>Rini Ivo Anggraini</t>
  </si>
  <si>
    <t>404-52-60 </t>
  </si>
  <si>
    <t>Idar</t>
  </si>
  <si>
    <t>292-91-47 </t>
  </si>
  <si>
    <t>CSA</t>
  </si>
  <si>
    <t>Zulpadla yuli A</t>
  </si>
  <si>
    <t>Ny. Suharnanik</t>
  </si>
  <si>
    <t>Tn. Mohammad simpatik</t>
  </si>
  <si>
    <t>RCT</t>
  </si>
  <si>
    <t>Frozen shoulder</t>
  </si>
  <si>
    <t>Umur</t>
  </si>
  <si>
    <t>JK</t>
  </si>
  <si>
    <t>TB</t>
  </si>
  <si>
    <t>BB</t>
  </si>
  <si>
    <t>Kode JK</t>
  </si>
  <si>
    <t>BMI</t>
  </si>
  <si>
    <t>Type</t>
  </si>
  <si>
    <t>Frozen Shoulder</t>
  </si>
  <si>
    <t>Variable</t>
  </si>
  <si>
    <t>RCT (n=27)</t>
  </si>
  <si>
    <t>Frozen Shoulder (n=27)</t>
  </si>
  <si>
    <t>Total (n=54)</t>
  </si>
  <si>
    <t>Age (years)</t>
  </si>
  <si>
    <t>57.15 ± 10.48</t>
  </si>
  <si>
    <t>56.59 ± 7.53</t>
  </si>
  <si>
    <t>56.87 ± 9.05</t>
  </si>
  <si>
    <t>BMI (kg/m²)</t>
  </si>
  <si>
    <t>24.29 ± 4.00</t>
  </si>
  <si>
    <t>24.06 ± 3.32</t>
  </si>
  <si>
    <t>24.18 ± 3.64</t>
  </si>
  <si>
    <t>• Male</t>
  </si>
  <si>
    <t>4 (7.4%)</t>
  </si>
  <si>
    <t>9 (16.7%)</t>
  </si>
  <si>
    <t>13 (24.1%)</t>
  </si>
  <si>
    <t>• Female</t>
  </si>
  <si>
    <t>23 (42.6%)</t>
  </si>
  <si>
    <t>18 (33.3%)</t>
  </si>
  <si>
    <t>41 (75.9%)</t>
  </si>
  <si>
    <t>Diabetes Mellitus (DM)</t>
  </si>
  <si>
    <t>• No</t>
  </si>
  <si>
    <t>20 (37.0%)</t>
  </si>
  <si>
    <t>33 (61.1%)</t>
  </si>
  <si>
    <t>• Yes</t>
  </si>
  <si>
    <t>7 (13.0%)</t>
  </si>
  <si>
    <t>14 (25.9%)</t>
  </si>
  <si>
    <t>21 (38.9%)</t>
  </si>
  <si>
    <t>P-value</t>
  </si>
  <si>
    <t>&lt;25</t>
  </si>
  <si>
    <t>25-29.9</t>
  </si>
  <si>
    <t>30-34.9</t>
  </si>
  <si>
    <t>35-39.9</t>
  </si>
  <si>
    <t>&gt;40</t>
  </si>
  <si>
    <t>CSA Ranges</t>
  </si>
  <si>
    <t>36.15 ± 5.10</t>
  </si>
  <si>
    <t>34.29 ± 4.49</t>
  </si>
  <si>
    <t>35.39 ± 4.21</t>
  </si>
  <si>
    <t>33.71 ± 5.24</t>
  </si>
  <si>
    <t>F +</t>
  </si>
  <si>
    <t>F -</t>
  </si>
  <si>
    <t>total</t>
  </si>
  <si>
    <t>Cum Asc</t>
  </si>
  <si>
    <t>Cum 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</si>
</sst>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00\-00\-00"/>
    <numFmt numFmtId="170" formatCode="0.000"/>
  </numFmts>
  <fonts count="11">
    <font>
      <sz val="12"/>
      <color theme="1"/>
      <name val="Aptos Narrow"/>
      <family val="2"/>
      <scheme val="minor"/>
    </font>
    <font>
      <sz val="10"/>
      <name val="Arial"/>
      <family val="2"/>
    </font>
    <font>
      <sz val="11"/>
      <name val="Bookman Old Style"/>
      <family val="1"/>
    </font>
    <font>
      <sz val="11"/>
      <color theme="1"/>
      <name val="Aptos Narrow"/>
      <family val="2"/>
      <charset val="1"/>
      <scheme val="minor"/>
    </font>
    <font>
      <sz val="11"/>
      <color theme="1"/>
      <name val="Bookman Old Style"/>
      <family val="1"/>
    </font>
    <font>
      <sz val="12"/>
      <color theme="1"/>
      <name val="Aptos Narrow"/>
      <family val="2"/>
      <scheme val="minor"/>
    </font>
    <font>
      <sz val="11"/>
      <color rgb="FF000000"/>
      <name val="Bookman Old Style"/>
      <family val="1"/>
    </font>
    <font>
      <sz val="11"/>
      <color theme="1"/>
      <name val="Aptos Narrow"/>
      <scheme val="minor"/>
    </font>
    <font>
      <sz val="11"/>
      <color rgb="FF000000"/>
      <name val="Aptos Narrow"/>
      <scheme val="minor"/>
    </font>
    <font>
      <sz val="13"/>
      <color theme="1"/>
      <name val="Helvetica Neue"/>
      <family val="2"/>
    </font>
    <font>
      <sz val="12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3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1" applyFont="1" applyAlignment="1">
      <alignment horizontal="left" vertical="center" wrapText="1"/>
    </xf>
    <xf numFmtId="0" fontId="2" fillId="0" borderId="0" xfId="1" quotePrefix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top" wrapText="1"/>
    </xf>
    <xf numFmtId="0" fontId="2" fillId="0" borderId="0" xfId="2" applyFont="1" applyAlignment="1">
      <alignment horizontal="left" vertical="top" wrapText="1"/>
    </xf>
    <xf numFmtId="0" fontId="2" fillId="0" borderId="0" xfId="2" applyFont="1" applyAlignment="1">
      <alignment horizontal="center" vertical="top" wrapText="1"/>
    </xf>
    <xf numFmtId="0" fontId="2" fillId="0" borderId="0" xfId="2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/>
    <xf numFmtId="1" fontId="4" fillId="0" borderId="0" xfId="0" applyNumberFormat="1" applyFont="1"/>
    <xf numFmtId="0" fontId="4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/>
    </xf>
    <xf numFmtId="164" fontId="2" fillId="0" borderId="0" xfId="3" applyFont="1" applyFill="1" applyBorder="1" applyAlignment="1">
      <alignment horizontal="left" vertical="center" wrapText="1"/>
    </xf>
    <xf numFmtId="165" fontId="2" fillId="0" borderId="0" xfId="3" applyNumberFormat="1" applyFont="1" applyFill="1" applyBorder="1" applyAlignment="1">
      <alignment horizontal="left" vertical="center" wrapText="1"/>
    </xf>
    <xf numFmtId="0" fontId="2" fillId="0" borderId="0" xfId="3" applyNumberFormat="1" applyFont="1" applyFill="1" applyBorder="1" applyAlignment="1">
      <alignment horizontal="left" vertical="center" wrapText="1"/>
    </xf>
    <xf numFmtId="15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wrapText="1"/>
    </xf>
    <xf numFmtId="0" fontId="8" fillId="0" borderId="0" xfId="0" applyFont="1"/>
    <xf numFmtId="0" fontId="8" fillId="0" borderId="0" xfId="0" applyFont="1" applyAlignment="1">
      <alignment wrapText="1"/>
    </xf>
    <xf numFmtId="0" fontId="7" fillId="2" borderId="0" xfId="0" applyFont="1" applyFill="1"/>
    <xf numFmtId="0" fontId="9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3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7" fillId="0" borderId="0" xfId="0" applyNumberFormat="1" applyFont="1"/>
    <xf numFmtId="46" fontId="0" fillId="0" borderId="0" xfId="0" applyNumberFormat="1"/>
    <xf numFmtId="2" fontId="0" fillId="0" borderId="0" xfId="0" applyNumberFormat="1"/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  <xf numFmtId="46" fontId="7" fillId="0" borderId="0" xfId="0" applyNumberFormat="1" applyFont="1"/>
    <xf numFmtId="46" fontId="4" fillId="0" borderId="0" xfId="0" applyNumberFormat="1" applyFont="1"/>
    <xf numFmtId="0" fontId="10" fillId="0" borderId="0" xfId="0" applyFont="1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0" fontId="0" fillId="0" borderId="0" xfId="0" applyNumberFormat="1" applyAlignment="1">
      <alignment horizontal="center" vertical="center"/>
    </xf>
    <xf numFmtId="9" fontId="0" fillId="0" borderId="0" xfId="4" applyFont="1"/>
  </cellXfs>
  <cellStyles count="5">
    <cellStyle name="Comma" xfId="3" builtinId="3"/>
    <cellStyle name="Normal" xfId="0" builtinId="0"/>
    <cellStyle name="Normal 34 2 2" xfId="2" xr:uid="{A0BDF377-6847-A446-9294-1F55F00EA059}"/>
    <cellStyle name="Normal_a. JAN 2012 2 2" xfId="1" xr:uid="{5A8807B0-99E5-334E-8FDD-A37221551D0B}"/>
    <cellStyle name="Percent" xfId="4" builtinId="5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D"/>
              <a:t>CSA versus</a:t>
            </a:r>
            <a:r>
              <a:rPr lang="en-ID" baseline="0"/>
              <a:t> Age and BMI</a:t>
            </a:r>
            <a:endParaRPr lang="en-ID"/>
          </a:p>
        </c:rich>
      </c:tx>
      <c:layout>
        <c:manualLayout>
          <c:xMode val="edge"/>
          <c:yMode val="edge"/>
          <c:x val="0.29828314665561512"/>
          <c:y val="3.23981955766961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D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'Data Rekap'!$F$1</c:f>
              <c:strCache>
                <c:ptCount val="1"/>
                <c:pt idx="0">
                  <c:v>Age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4.0854609503659031E-3"/>
                  <c:y val="-7.775545108945386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1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Rekap'!$D$2:$D$55</c:f>
              <c:numCache>
                <c:formatCode>General</c:formatCode>
                <c:ptCount val="54"/>
                <c:pt idx="0">
                  <c:v>37</c:v>
                </c:pt>
                <c:pt idx="1">
                  <c:v>28</c:v>
                </c:pt>
                <c:pt idx="2">
                  <c:v>35</c:v>
                </c:pt>
                <c:pt idx="3">
                  <c:v>36</c:v>
                </c:pt>
                <c:pt idx="4">
                  <c:v>32</c:v>
                </c:pt>
                <c:pt idx="5">
                  <c:v>37</c:v>
                </c:pt>
                <c:pt idx="6">
                  <c:v>43</c:v>
                </c:pt>
                <c:pt idx="7">
                  <c:v>39</c:v>
                </c:pt>
                <c:pt idx="8">
                  <c:v>39</c:v>
                </c:pt>
                <c:pt idx="9">
                  <c:v>37</c:v>
                </c:pt>
                <c:pt idx="10">
                  <c:v>36</c:v>
                </c:pt>
                <c:pt idx="11">
                  <c:v>37</c:v>
                </c:pt>
                <c:pt idx="12">
                  <c:v>42</c:v>
                </c:pt>
                <c:pt idx="13">
                  <c:v>37</c:v>
                </c:pt>
                <c:pt idx="14">
                  <c:v>38</c:v>
                </c:pt>
                <c:pt idx="15">
                  <c:v>39</c:v>
                </c:pt>
                <c:pt idx="16">
                  <c:v>40</c:v>
                </c:pt>
                <c:pt idx="17">
                  <c:v>50</c:v>
                </c:pt>
                <c:pt idx="18">
                  <c:v>37</c:v>
                </c:pt>
                <c:pt idx="19">
                  <c:v>43</c:v>
                </c:pt>
                <c:pt idx="20">
                  <c:v>32</c:v>
                </c:pt>
                <c:pt idx="21">
                  <c:v>40</c:v>
                </c:pt>
                <c:pt idx="22">
                  <c:v>34</c:v>
                </c:pt>
                <c:pt idx="23">
                  <c:v>37</c:v>
                </c:pt>
                <c:pt idx="24">
                  <c:v>39</c:v>
                </c:pt>
                <c:pt idx="25">
                  <c:v>38</c:v>
                </c:pt>
                <c:pt idx="26">
                  <c:v>39</c:v>
                </c:pt>
                <c:pt idx="27">
                  <c:v>33</c:v>
                </c:pt>
                <c:pt idx="28">
                  <c:v>32</c:v>
                </c:pt>
                <c:pt idx="29">
                  <c:v>28</c:v>
                </c:pt>
                <c:pt idx="30">
                  <c:v>36</c:v>
                </c:pt>
                <c:pt idx="31">
                  <c:v>34</c:v>
                </c:pt>
                <c:pt idx="32">
                  <c:v>31</c:v>
                </c:pt>
                <c:pt idx="33">
                  <c:v>31</c:v>
                </c:pt>
                <c:pt idx="34">
                  <c:v>32</c:v>
                </c:pt>
                <c:pt idx="35">
                  <c:v>36</c:v>
                </c:pt>
                <c:pt idx="36">
                  <c:v>35</c:v>
                </c:pt>
                <c:pt idx="37">
                  <c:v>34</c:v>
                </c:pt>
                <c:pt idx="38">
                  <c:v>29</c:v>
                </c:pt>
                <c:pt idx="39">
                  <c:v>28</c:v>
                </c:pt>
                <c:pt idx="40">
                  <c:v>32</c:v>
                </c:pt>
                <c:pt idx="41">
                  <c:v>29</c:v>
                </c:pt>
                <c:pt idx="42">
                  <c:v>31</c:v>
                </c:pt>
                <c:pt idx="43">
                  <c:v>29</c:v>
                </c:pt>
                <c:pt idx="44">
                  <c:v>33</c:v>
                </c:pt>
                <c:pt idx="45">
                  <c:v>35</c:v>
                </c:pt>
                <c:pt idx="46">
                  <c:v>33</c:v>
                </c:pt>
                <c:pt idx="47">
                  <c:v>29</c:v>
                </c:pt>
                <c:pt idx="48">
                  <c:v>27</c:v>
                </c:pt>
                <c:pt idx="49">
                  <c:v>29</c:v>
                </c:pt>
                <c:pt idx="50">
                  <c:v>30</c:v>
                </c:pt>
                <c:pt idx="51">
                  <c:v>28</c:v>
                </c:pt>
                <c:pt idx="52">
                  <c:v>35</c:v>
                </c:pt>
                <c:pt idx="53">
                  <c:v>36</c:v>
                </c:pt>
              </c:numCache>
            </c:numRef>
          </c:xVal>
          <c:yVal>
            <c:numRef>
              <c:f>'Data Rekap'!$F$2:$F$55</c:f>
              <c:numCache>
                <c:formatCode>General</c:formatCode>
                <c:ptCount val="54"/>
                <c:pt idx="0">
                  <c:v>40</c:v>
                </c:pt>
                <c:pt idx="1">
                  <c:v>48</c:v>
                </c:pt>
                <c:pt idx="2">
                  <c:v>69</c:v>
                </c:pt>
                <c:pt idx="3">
                  <c:v>67</c:v>
                </c:pt>
                <c:pt idx="4">
                  <c:v>49</c:v>
                </c:pt>
                <c:pt idx="5">
                  <c:v>66</c:v>
                </c:pt>
                <c:pt idx="6">
                  <c:v>55</c:v>
                </c:pt>
                <c:pt idx="7">
                  <c:v>51</c:v>
                </c:pt>
                <c:pt idx="8">
                  <c:v>63</c:v>
                </c:pt>
                <c:pt idx="9">
                  <c:v>49</c:v>
                </c:pt>
                <c:pt idx="10">
                  <c:v>64</c:v>
                </c:pt>
                <c:pt idx="11">
                  <c:v>71</c:v>
                </c:pt>
                <c:pt idx="12">
                  <c:v>60</c:v>
                </c:pt>
                <c:pt idx="13">
                  <c:v>42</c:v>
                </c:pt>
                <c:pt idx="14">
                  <c:v>59</c:v>
                </c:pt>
                <c:pt idx="15">
                  <c:v>54</c:v>
                </c:pt>
                <c:pt idx="16">
                  <c:v>72</c:v>
                </c:pt>
                <c:pt idx="17">
                  <c:v>72</c:v>
                </c:pt>
                <c:pt idx="18">
                  <c:v>68</c:v>
                </c:pt>
                <c:pt idx="19">
                  <c:v>41</c:v>
                </c:pt>
                <c:pt idx="20">
                  <c:v>70</c:v>
                </c:pt>
                <c:pt idx="21">
                  <c:v>57</c:v>
                </c:pt>
                <c:pt idx="22">
                  <c:v>54</c:v>
                </c:pt>
                <c:pt idx="23">
                  <c:v>43</c:v>
                </c:pt>
                <c:pt idx="24">
                  <c:v>58</c:v>
                </c:pt>
                <c:pt idx="25">
                  <c:v>60</c:v>
                </c:pt>
                <c:pt idx="26">
                  <c:v>41</c:v>
                </c:pt>
                <c:pt idx="27">
                  <c:v>54</c:v>
                </c:pt>
                <c:pt idx="28">
                  <c:v>55</c:v>
                </c:pt>
                <c:pt idx="29">
                  <c:v>62</c:v>
                </c:pt>
                <c:pt idx="30">
                  <c:v>63</c:v>
                </c:pt>
                <c:pt idx="31">
                  <c:v>55</c:v>
                </c:pt>
                <c:pt idx="32">
                  <c:v>46</c:v>
                </c:pt>
                <c:pt idx="33">
                  <c:v>49</c:v>
                </c:pt>
                <c:pt idx="34">
                  <c:v>56</c:v>
                </c:pt>
                <c:pt idx="35">
                  <c:v>60</c:v>
                </c:pt>
                <c:pt idx="36">
                  <c:v>57</c:v>
                </c:pt>
                <c:pt idx="37">
                  <c:v>63</c:v>
                </c:pt>
                <c:pt idx="38">
                  <c:v>59</c:v>
                </c:pt>
                <c:pt idx="39">
                  <c:v>45</c:v>
                </c:pt>
                <c:pt idx="40">
                  <c:v>65</c:v>
                </c:pt>
                <c:pt idx="41">
                  <c:v>56</c:v>
                </c:pt>
                <c:pt idx="42">
                  <c:v>50</c:v>
                </c:pt>
                <c:pt idx="43">
                  <c:v>65</c:v>
                </c:pt>
                <c:pt idx="44">
                  <c:v>53</c:v>
                </c:pt>
                <c:pt idx="45">
                  <c:v>58</c:v>
                </c:pt>
                <c:pt idx="46">
                  <c:v>51</c:v>
                </c:pt>
                <c:pt idx="47">
                  <c:v>54</c:v>
                </c:pt>
                <c:pt idx="48">
                  <c:v>68</c:v>
                </c:pt>
                <c:pt idx="49">
                  <c:v>70</c:v>
                </c:pt>
                <c:pt idx="50">
                  <c:v>51</c:v>
                </c:pt>
                <c:pt idx="51">
                  <c:v>71</c:v>
                </c:pt>
                <c:pt idx="52">
                  <c:v>43</c:v>
                </c:pt>
                <c:pt idx="53">
                  <c:v>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87-409A-BD0B-671341A9BEE2}"/>
            </c:ext>
          </c:extLst>
        </c:ser>
        <c:ser>
          <c:idx val="1"/>
          <c:order val="1"/>
          <c:tx>
            <c:strRef>
              <c:f>'Data Rekap'!$K$1</c:f>
              <c:strCache>
                <c:ptCount val="1"/>
                <c:pt idx="0">
                  <c:v>BMI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1.3152872146666521E-3"/>
                  <c:y val="5.187553277529952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Rekap'!$D$2:$D$55</c:f>
              <c:numCache>
                <c:formatCode>General</c:formatCode>
                <c:ptCount val="54"/>
                <c:pt idx="0">
                  <c:v>37</c:v>
                </c:pt>
                <c:pt idx="1">
                  <c:v>28</c:v>
                </c:pt>
                <c:pt idx="2">
                  <c:v>35</c:v>
                </c:pt>
                <c:pt idx="3">
                  <c:v>36</c:v>
                </c:pt>
                <c:pt idx="4">
                  <c:v>32</c:v>
                </c:pt>
                <c:pt idx="5">
                  <c:v>37</c:v>
                </c:pt>
                <c:pt idx="6">
                  <c:v>43</c:v>
                </c:pt>
                <c:pt idx="7">
                  <c:v>39</c:v>
                </c:pt>
                <c:pt idx="8">
                  <c:v>39</c:v>
                </c:pt>
                <c:pt idx="9">
                  <c:v>37</c:v>
                </c:pt>
                <c:pt idx="10">
                  <c:v>36</c:v>
                </c:pt>
                <c:pt idx="11">
                  <c:v>37</c:v>
                </c:pt>
                <c:pt idx="12">
                  <c:v>42</c:v>
                </c:pt>
                <c:pt idx="13">
                  <c:v>37</c:v>
                </c:pt>
                <c:pt idx="14">
                  <c:v>38</c:v>
                </c:pt>
                <c:pt idx="15">
                  <c:v>39</c:v>
                </c:pt>
                <c:pt idx="16">
                  <c:v>40</c:v>
                </c:pt>
                <c:pt idx="17">
                  <c:v>50</c:v>
                </c:pt>
                <c:pt idx="18">
                  <c:v>37</c:v>
                </c:pt>
                <c:pt idx="19">
                  <c:v>43</c:v>
                </c:pt>
                <c:pt idx="20">
                  <c:v>32</c:v>
                </c:pt>
                <c:pt idx="21">
                  <c:v>40</c:v>
                </c:pt>
                <c:pt idx="22">
                  <c:v>34</c:v>
                </c:pt>
                <c:pt idx="23">
                  <c:v>37</c:v>
                </c:pt>
                <c:pt idx="24">
                  <c:v>39</c:v>
                </c:pt>
                <c:pt idx="25">
                  <c:v>38</c:v>
                </c:pt>
                <c:pt idx="26">
                  <c:v>39</c:v>
                </c:pt>
                <c:pt idx="27">
                  <c:v>33</c:v>
                </c:pt>
                <c:pt idx="28">
                  <c:v>32</c:v>
                </c:pt>
                <c:pt idx="29">
                  <c:v>28</c:v>
                </c:pt>
                <c:pt idx="30">
                  <c:v>36</c:v>
                </c:pt>
                <c:pt idx="31">
                  <c:v>34</c:v>
                </c:pt>
                <c:pt idx="32">
                  <c:v>31</c:v>
                </c:pt>
                <c:pt idx="33">
                  <c:v>31</c:v>
                </c:pt>
                <c:pt idx="34">
                  <c:v>32</c:v>
                </c:pt>
                <c:pt idx="35">
                  <c:v>36</c:v>
                </c:pt>
                <c:pt idx="36">
                  <c:v>35</c:v>
                </c:pt>
                <c:pt idx="37">
                  <c:v>34</c:v>
                </c:pt>
                <c:pt idx="38">
                  <c:v>29</c:v>
                </c:pt>
                <c:pt idx="39">
                  <c:v>28</c:v>
                </c:pt>
                <c:pt idx="40">
                  <c:v>32</c:v>
                </c:pt>
                <c:pt idx="41">
                  <c:v>29</c:v>
                </c:pt>
                <c:pt idx="42">
                  <c:v>31</c:v>
                </c:pt>
                <c:pt idx="43">
                  <c:v>29</c:v>
                </c:pt>
                <c:pt idx="44">
                  <c:v>33</c:v>
                </c:pt>
                <c:pt idx="45">
                  <c:v>35</c:v>
                </c:pt>
                <c:pt idx="46">
                  <c:v>33</c:v>
                </c:pt>
                <c:pt idx="47">
                  <c:v>29</c:v>
                </c:pt>
                <c:pt idx="48">
                  <c:v>27</c:v>
                </c:pt>
                <c:pt idx="49">
                  <c:v>29</c:v>
                </c:pt>
                <c:pt idx="50">
                  <c:v>30</c:v>
                </c:pt>
                <c:pt idx="51">
                  <c:v>28</c:v>
                </c:pt>
                <c:pt idx="52">
                  <c:v>35</c:v>
                </c:pt>
                <c:pt idx="53">
                  <c:v>36</c:v>
                </c:pt>
              </c:numCache>
            </c:numRef>
          </c:xVal>
          <c:yVal>
            <c:numRef>
              <c:f>'Data Rekap'!$K$2:$K$55</c:f>
              <c:numCache>
                <c:formatCode>General</c:formatCode>
                <c:ptCount val="54"/>
                <c:pt idx="0">
                  <c:v>27.92</c:v>
                </c:pt>
                <c:pt idx="1">
                  <c:v>25.81</c:v>
                </c:pt>
                <c:pt idx="2">
                  <c:v>24.24</c:v>
                </c:pt>
                <c:pt idx="3">
                  <c:v>16.649999999999999</c:v>
                </c:pt>
                <c:pt idx="4">
                  <c:v>23.11</c:v>
                </c:pt>
                <c:pt idx="5">
                  <c:v>24.03</c:v>
                </c:pt>
                <c:pt idx="6">
                  <c:v>25.86</c:v>
                </c:pt>
                <c:pt idx="7">
                  <c:v>19.38</c:v>
                </c:pt>
                <c:pt idx="8">
                  <c:v>27.77</c:v>
                </c:pt>
                <c:pt idx="9">
                  <c:v>23.19</c:v>
                </c:pt>
                <c:pt idx="10">
                  <c:v>20.32</c:v>
                </c:pt>
                <c:pt idx="11">
                  <c:v>29.49</c:v>
                </c:pt>
                <c:pt idx="12">
                  <c:v>22.48</c:v>
                </c:pt>
                <c:pt idx="13">
                  <c:v>27.49</c:v>
                </c:pt>
                <c:pt idx="14">
                  <c:v>22.57</c:v>
                </c:pt>
                <c:pt idx="15">
                  <c:v>24.11</c:v>
                </c:pt>
                <c:pt idx="16">
                  <c:v>22.09</c:v>
                </c:pt>
                <c:pt idx="17">
                  <c:v>22.28</c:v>
                </c:pt>
                <c:pt idx="18">
                  <c:v>20.96</c:v>
                </c:pt>
                <c:pt idx="19">
                  <c:v>21.19</c:v>
                </c:pt>
                <c:pt idx="20">
                  <c:v>27.41</c:v>
                </c:pt>
                <c:pt idx="21">
                  <c:v>31.53</c:v>
                </c:pt>
                <c:pt idx="22">
                  <c:v>35.380000000000003</c:v>
                </c:pt>
                <c:pt idx="23">
                  <c:v>25.81</c:v>
                </c:pt>
                <c:pt idx="24">
                  <c:v>22.48</c:v>
                </c:pt>
                <c:pt idx="25">
                  <c:v>21.93</c:v>
                </c:pt>
                <c:pt idx="26">
                  <c:v>20.32</c:v>
                </c:pt>
                <c:pt idx="27">
                  <c:v>21.48</c:v>
                </c:pt>
                <c:pt idx="28">
                  <c:v>20.94</c:v>
                </c:pt>
                <c:pt idx="29">
                  <c:v>24.65</c:v>
                </c:pt>
                <c:pt idx="30">
                  <c:v>22.66</c:v>
                </c:pt>
                <c:pt idx="31">
                  <c:v>22.72</c:v>
                </c:pt>
                <c:pt idx="32">
                  <c:v>25.63</c:v>
                </c:pt>
                <c:pt idx="33">
                  <c:v>18.899999999999999</c:v>
                </c:pt>
                <c:pt idx="34">
                  <c:v>21.4</c:v>
                </c:pt>
                <c:pt idx="35">
                  <c:v>30.39</c:v>
                </c:pt>
                <c:pt idx="36">
                  <c:v>24.16</c:v>
                </c:pt>
                <c:pt idx="37">
                  <c:v>25.26</c:v>
                </c:pt>
                <c:pt idx="38">
                  <c:v>24.69</c:v>
                </c:pt>
                <c:pt idx="39">
                  <c:v>26.9</c:v>
                </c:pt>
                <c:pt idx="40">
                  <c:v>25.72</c:v>
                </c:pt>
                <c:pt idx="41">
                  <c:v>29.73</c:v>
                </c:pt>
                <c:pt idx="42">
                  <c:v>20.2</c:v>
                </c:pt>
                <c:pt idx="43">
                  <c:v>32.520000000000003</c:v>
                </c:pt>
                <c:pt idx="44">
                  <c:v>26.56</c:v>
                </c:pt>
                <c:pt idx="45">
                  <c:v>24.53</c:v>
                </c:pt>
                <c:pt idx="46">
                  <c:v>22.66</c:v>
                </c:pt>
                <c:pt idx="47">
                  <c:v>24.26</c:v>
                </c:pt>
                <c:pt idx="48">
                  <c:v>21.62</c:v>
                </c:pt>
                <c:pt idx="49">
                  <c:v>19.47</c:v>
                </c:pt>
                <c:pt idx="50">
                  <c:v>19.53</c:v>
                </c:pt>
                <c:pt idx="51">
                  <c:v>24.8</c:v>
                </c:pt>
                <c:pt idx="52">
                  <c:v>25.04</c:v>
                </c:pt>
                <c:pt idx="53">
                  <c:v>23.26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787-409A-BD0B-671341A9BE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960735"/>
        <c:axId val="652958335"/>
      </c:scatterChart>
      <c:valAx>
        <c:axId val="652960735"/>
        <c:scaling>
          <c:orientation val="minMax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958335"/>
        <c:crosses val="autoZero"/>
        <c:crossBetween val="midCat"/>
      </c:valAx>
      <c:valAx>
        <c:axId val="6529583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9607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D" sz="1400" b="0" i="0" u="none" strike="noStrike" baseline="0"/>
              <a:t>Cumulative Percentage of Cases and Controls by CSA Ranges</a:t>
            </a:r>
            <a:endParaRPr lang="en-ID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'Data Rekap'!$Z$4</c:f>
              <c:strCache>
                <c:ptCount val="1"/>
                <c:pt idx="0">
                  <c:v>RCT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Rekap'!$AA$3:$AD$3</c:f>
              <c:strCache>
                <c:ptCount val="4"/>
                <c:pt idx="0">
                  <c:v>25-29.9</c:v>
                </c:pt>
                <c:pt idx="1">
                  <c:v>30-34.9</c:v>
                </c:pt>
                <c:pt idx="2">
                  <c:v>35-39.9</c:v>
                </c:pt>
                <c:pt idx="3">
                  <c:v>&gt;40</c:v>
                </c:pt>
              </c:strCache>
            </c:strRef>
          </c:cat>
          <c:val>
            <c:numRef>
              <c:f>'Data Rekap'!$AA$4:$AD$4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17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E8D8-4787-8B70-504E41A69AA0}"/>
            </c:ext>
          </c:extLst>
        </c:ser>
        <c:ser>
          <c:idx val="3"/>
          <c:order val="1"/>
          <c:tx>
            <c:strRef>
              <c:f>'Data Rekap'!$Z$5</c:f>
              <c:strCache>
                <c:ptCount val="1"/>
                <c:pt idx="0">
                  <c:v>Frozen Shoulder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'Data Rekap'!$AA$3:$AD$3</c:f>
              <c:strCache>
                <c:ptCount val="4"/>
                <c:pt idx="0">
                  <c:v>25-29.9</c:v>
                </c:pt>
                <c:pt idx="1">
                  <c:v>30-34.9</c:v>
                </c:pt>
                <c:pt idx="2">
                  <c:v>35-39.9</c:v>
                </c:pt>
                <c:pt idx="3">
                  <c:v>&gt;40</c:v>
                </c:pt>
              </c:strCache>
            </c:strRef>
          </c:cat>
          <c:val>
            <c:numRef>
              <c:f>'Data Rekap'!$AA$5:$AD$5</c:f>
              <c:numCache>
                <c:formatCode>General</c:formatCode>
                <c:ptCount val="4"/>
                <c:pt idx="0">
                  <c:v>9</c:v>
                </c:pt>
                <c:pt idx="1">
                  <c:v>12</c:v>
                </c:pt>
                <c:pt idx="2">
                  <c:v>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E8D8-4787-8B70-504E41A69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55664127"/>
        <c:axId val="1155665567"/>
      </c:barChart>
      <c:lineChart>
        <c:grouping val="standard"/>
        <c:varyColors val="0"/>
        <c:ser>
          <c:idx val="0"/>
          <c:order val="2"/>
          <c:tx>
            <c:strRef>
              <c:f>'Data Rekap'!$Z$12</c:f>
              <c:strCache>
                <c:ptCount val="1"/>
                <c:pt idx="0">
                  <c:v>Cum Asc</c:v>
                </c:pt>
              </c:strCache>
            </c:strRef>
          </c:tx>
          <c:spPr>
            <a:solidFill>
              <a:schemeClr val="accent1"/>
            </a:solidFill>
            <a:effectLst/>
          </c:spPr>
          <c:marker>
            <c:symbol val="none"/>
          </c:marker>
          <c:cat>
            <c:strRef>
              <c:f>'Data Rekap'!$AA$3:$AD$3</c:f>
              <c:strCache>
                <c:ptCount val="4"/>
                <c:pt idx="0">
                  <c:v>25-29.9</c:v>
                </c:pt>
                <c:pt idx="1">
                  <c:v>30-34.9</c:v>
                </c:pt>
                <c:pt idx="2">
                  <c:v>35-39.9</c:v>
                </c:pt>
                <c:pt idx="3">
                  <c:v>&gt;40</c:v>
                </c:pt>
              </c:strCache>
            </c:strRef>
          </c:cat>
          <c:val>
            <c:numRef>
              <c:f>'Data Rekap'!$AA$12:$AD$12</c:f>
              <c:numCache>
                <c:formatCode>0%</c:formatCode>
                <c:ptCount val="4"/>
                <c:pt idx="0">
                  <c:v>0.18518518518518517</c:v>
                </c:pt>
                <c:pt idx="1">
                  <c:v>0.46296296296296297</c:v>
                </c:pt>
                <c:pt idx="2">
                  <c:v>0.88888888888888884</c:v>
                </c:pt>
                <c:pt idx="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E8D8-4787-8B70-504E41A69AA0}"/>
            </c:ext>
          </c:extLst>
        </c:ser>
        <c:ser>
          <c:idx val="1"/>
          <c:order val="3"/>
          <c:tx>
            <c:strRef>
              <c:f>'Data Rekap'!$Z$13</c:f>
              <c:strCache>
                <c:ptCount val="1"/>
                <c:pt idx="0">
                  <c:v>Cum Des</c:v>
                </c:pt>
              </c:strCache>
            </c:strRef>
          </c:tx>
          <c:spPr>
            <a:solidFill>
              <a:schemeClr val="accent2"/>
            </a:solidFill>
            <a:effectLst/>
          </c:spPr>
          <c:marker>
            <c:symbol val="none"/>
          </c:marker>
          <c:cat>
            <c:strRef>
              <c:f>'Data Rekap'!$AA$3:$AD$3</c:f>
              <c:strCache>
                <c:ptCount val="4"/>
                <c:pt idx="0">
                  <c:v>25-29.9</c:v>
                </c:pt>
                <c:pt idx="1">
                  <c:v>30-34.9</c:v>
                </c:pt>
                <c:pt idx="2">
                  <c:v>35-39.9</c:v>
                </c:pt>
                <c:pt idx="3">
                  <c:v>&gt;40</c:v>
                </c:pt>
              </c:strCache>
            </c:strRef>
          </c:cat>
          <c:val>
            <c:numRef>
              <c:f>'Data Rekap'!$AA$13:$AD$13</c:f>
              <c:numCache>
                <c:formatCode>0%</c:formatCode>
                <c:ptCount val="4"/>
                <c:pt idx="0">
                  <c:v>1</c:v>
                </c:pt>
                <c:pt idx="1">
                  <c:v>0.81481481481481477</c:v>
                </c:pt>
                <c:pt idx="2">
                  <c:v>0.53703703703703709</c:v>
                </c:pt>
                <c:pt idx="3">
                  <c:v>0.1111111111111111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E8D8-4787-8B70-504E41A69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9931359"/>
        <c:axId val="1619927519"/>
      </c:lineChart>
      <c:catAx>
        <c:axId val="1155664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5665567"/>
        <c:crosses val="autoZero"/>
        <c:auto val="1"/>
        <c:lblAlgn val="ctr"/>
        <c:lblOffset val="100"/>
        <c:noMultiLvlLbl val="0"/>
      </c:catAx>
      <c:valAx>
        <c:axId val="11556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5664127"/>
        <c:crosses val="autoZero"/>
        <c:crossBetween val="between"/>
      </c:valAx>
      <c:valAx>
        <c:axId val="1619927519"/>
        <c:scaling>
          <c:orientation val="minMax"/>
          <c:max val="1"/>
        </c:scaling>
        <c:delete val="0"/>
        <c:axPos val="r"/>
        <c:numFmt formatCode="0%" sourceLinked="1"/>
        <c:majorTickMark val="out"/>
        <c:minorTickMark val="none"/>
        <c:tickLblPos val="nextTo"/>
        <c:crossAx val="1619931359"/>
        <c:crosses val="max"/>
        <c:crossBetween val="between"/>
      </c:valAx>
      <c:catAx>
        <c:axId val="161993135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19927519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'Data Rekap'!$Z$8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'Data Rekap'!$AA$7:$AD$7</c:f>
              <c:strCache>
                <c:ptCount val="4"/>
                <c:pt idx="0">
                  <c:v>25-29.9</c:v>
                </c:pt>
                <c:pt idx="1">
                  <c:v>30-34.9</c:v>
                </c:pt>
                <c:pt idx="2">
                  <c:v>35-39.9</c:v>
                </c:pt>
                <c:pt idx="3">
                  <c:v>&gt;40</c:v>
                </c:pt>
              </c:strCache>
            </c:strRef>
          </c:cat>
          <c:val>
            <c:numRef>
              <c:f>'Data Rekap'!$AA$8:$AD$8</c:f>
              <c:numCache>
                <c:formatCode>General</c:formatCode>
                <c:ptCount val="4"/>
                <c:pt idx="0">
                  <c:v>10</c:v>
                </c:pt>
                <c:pt idx="1">
                  <c:v>15</c:v>
                </c:pt>
                <c:pt idx="2">
                  <c:v>23</c:v>
                </c:pt>
                <c:pt idx="3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D0-4D97-8690-73FD3D23E879}"/>
            </c:ext>
          </c:extLst>
        </c:ser>
        <c:ser>
          <c:idx val="1"/>
          <c:order val="1"/>
          <c:tx>
            <c:strRef>
              <c:f>'Data Rekap'!$Z$9</c:f>
              <c:strCache>
                <c:ptCount val="1"/>
                <c:pt idx="0">
                  <c:v>F +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'Data Rekap'!$AA$7:$AD$7</c:f>
              <c:strCache>
                <c:ptCount val="4"/>
                <c:pt idx="0">
                  <c:v>25-29.9</c:v>
                </c:pt>
                <c:pt idx="1">
                  <c:v>30-34.9</c:v>
                </c:pt>
                <c:pt idx="2">
                  <c:v>35-39.9</c:v>
                </c:pt>
                <c:pt idx="3">
                  <c:v>&gt;40</c:v>
                </c:pt>
              </c:strCache>
            </c:strRef>
          </c:cat>
          <c:val>
            <c:numRef>
              <c:f>'Data Rekap'!$AA$9:$AD$9</c:f>
              <c:numCache>
                <c:formatCode>General</c:formatCode>
                <c:ptCount val="4"/>
                <c:pt idx="0">
                  <c:v>10</c:v>
                </c:pt>
                <c:pt idx="1">
                  <c:v>25</c:v>
                </c:pt>
                <c:pt idx="2">
                  <c:v>48</c:v>
                </c:pt>
                <c:pt idx="3">
                  <c:v>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8D0-4D97-8690-73FD3D23E8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9905919"/>
        <c:axId val="1619907839"/>
      </c:lineChart>
      <c:catAx>
        <c:axId val="16199059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9907839"/>
        <c:crosses val="autoZero"/>
        <c:auto val="1"/>
        <c:lblAlgn val="ctr"/>
        <c:lblOffset val="100"/>
        <c:noMultiLvlLbl val="0"/>
      </c:catAx>
      <c:valAx>
        <c:axId val="16199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9905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_xlchart.v1.5</cx:f>
      </cx:strDim>
      <cx:numDim type="val">
        <cx:f>_xlchart.v1.7</cx:f>
      </cx:numDim>
    </cx:data>
  </cx:chartData>
  <cx:chart>
    <cx:title pos="t" align="ctr" overlay="0">
      <cx:tx>
        <cx:txData>
          <cx:v>Boxplot of CSA by Type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Boxplot of CSA by Type</a:t>
          </a:r>
        </a:p>
      </cx:txPr>
    </cx:title>
    <cx:plotArea>
      <cx:plotAreaRegion>
        <cx:series layoutId="boxWhisker" uniqueId="{27A8DD8A-CB47-4B6A-900F-B6C433A52EBB}">
          <cx:tx>
            <cx:txData>
              <cx:f>_xlchart.v1.6</cx:f>
              <cx:v>CSA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tle>
          <cx:tx>
            <cx:txData>
              <cx:v>Type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en-US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Aptos Narrow" panose="02110004020202020204"/>
                </a:rPr>
                <a:t>Type</a:t>
              </a:r>
            </a:p>
          </cx:txPr>
        </cx:title>
        <cx:tickLabels/>
      </cx:axis>
      <cx:axis id="1">
        <cx:valScaling max="55" min="20"/>
        <cx:title>
          <cx:tx>
            <cx:txData>
              <cx:v>Critical Shoulder Angle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en-US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Aptos Narrow" panose="02110004020202020204"/>
                </a:rPr>
                <a:t>Critical Shoulder Angle</a:t>
              </a:r>
            </a:p>
          </cx:txPr>
        </cx:title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microsoft.com/office/2014/relationships/chartEx" Target="../charts/chartEx1.xml"/><Relationship Id="rId1" Type="http://schemas.openxmlformats.org/officeDocument/2006/relationships/chart" Target="../charts/chart1.xml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377447</xdr:colOff>
      <xdr:row>1</xdr:row>
      <xdr:rowOff>191877</xdr:rowOff>
    </xdr:from>
    <xdr:to>
      <xdr:col>22</xdr:col>
      <xdr:colOff>255526</xdr:colOff>
      <xdr:row>15</xdr:row>
      <xdr:rowOff>161397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3C1936-CF7F-6B25-089C-1DC30833E7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371395</xdr:colOff>
      <xdr:row>16</xdr:row>
      <xdr:rowOff>61153</xdr:rowOff>
    </xdr:from>
    <xdr:to>
      <xdr:col>22</xdr:col>
      <xdr:colOff>236924</xdr:colOff>
      <xdr:row>30</xdr:row>
      <xdr:rowOff>25294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EB07BC76-D162-8C25-DB40-9162266815A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57255" y="3231073"/>
              <a:ext cx="4559449" cy="273782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ID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23</xdr:col>
      <xdr:colOff>236484</xdr:colOff>
      <xdr:row>22</xdr:row>
      <xdr:rowOff>90648</xdr:rowOff>
    </xdr:from>
    <xdr:to>
      <xdr:col>32</xdr:col>
      <xdr:colOff>210207</xdr:colOff>
      <xdr:row>39</xdr:row>
      <xdr:rowOff>52552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0751542-8480-BA6E-9D7F-6E4D8065FF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31</xdr:col>
      <xdr:colOff>276225</xdr:colOff>
      <xdr:row>5</xdr:row>
      <xdr:rowOff>9525</xdr:rowOff>
    </xdr:from>
    <xdr:to>
      <xdr:col>38</xdr:col>
      <xdr:colOff>136525</xdr:colOff>
      <xdr:row>18</xdr:row>
      <xdr:rowOff>193675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31AA0AF-87AC-F1B1-7876-AD8AD1A444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54553-8EEB-2945-9446-3C03860FE817}">
  <dimension ref="A1:AD78"/>
  <sheetViews>
    <sheetView workbookViewId="0">
      <selection sqref="A1:XFD2"/>
    </sheetView>
  </sheetViews>
  <sheetFormatPr defaultColWidth="11.19921875" defaultRowHeight="15.6"/>
  <cols>
    <col min="1" max="1" width="15" customWidth="1"/>
    <col min="2" max="2" width="21.5" customWidth="1"/>
    <col min="30" max="30" width="36.19921875" customWidth="1"/>
  </cols>
  <sheetData>
    <row r="1" spans="1:30">
      <c r="I1" t="s">
        <v>25</v>
      </c>
      <c r="J1" t="s">
        <v>10</v>
      </c>
      <c r="K1" s="53" t="s">
        <v>9</v>
      </c>
      <c r="L1" s="53"/>
      <c r="M1" s="53" t="s">
        <v>8</v>
      </c>
      <c r="N1" s="53"/>
      <c r="O1" s="53"/>
      <c r="P1" s="53"/>
      <c r="Q1" s="53"/>
      <c r="R1" s="53" t="s">
        <v>15</v>
      </c>
      <c r="S1" s="53"/>
      <c r="T1" s="53"/>
      <c r="U1" s="53" t="s">
        <v>15</v>
      </c>
      <c r="V1" s="53"/>
      <c r="W1" s="2" t="s">
        <v>189</v>
      </c>
      <c r="X1" t="s">
        <v>27</v>
      </c>
      <c r="Y1" t="s">
        <v>25</v>
      </c>
    </row>
    <row r="2" spans="1:30" ht="46.8">
      <c r="B2" s="1" t="s">
        <v>24</v>
      </c>
      <c r="C2" s="1" t="s">
        <v>0</v>
      </c>
      <c r="D2" s="1" t="s">
        <v>23</v>
      </c>
      <c r="E2" s="1" t="s">
        <v>22</v>
      </c>
      <c r="F2" s="1" t="s">
        <v>1</v>
      </c>
      <c r="G2" s="1" t="s">
        <v>13</v>
      </c>
      <c r="H2" s="1" t="s">
        <v>5</v>
      </c>
      <c r="I2" s="1" t="s">
        <v>2</v>
      </c>
      <c r="J2" s="1" t="s">
        <v>3</v>
      </c>
      <c r="K2" s="1" t="s">
        <v>21</v>
      </c>
      <c r="L2" s="1" t="s">
        <v>4</v>
      </c>
      <c r="M2" s="1" t="s">
        <v>6</v>
      </c>
      <c r="N2" s="1" t="s">
        <v>20</v>
      </c>
      <c r="O2" s="1" t="s">
        <v>7</v>
      </c>
      <c r="P2" s="1" t="s">
        <v>18</v>
      </c>
      <c r="Q2" s="1" t="s">
        <v>19</v>
      </c>
      <c r="R2" s="1" t="s">
        <v>11</v>
      </c>
      <c r="S2" s="1" t="s">
        <v>12</v>
      </c>
      <c r="T2" s="1" t="s">
        <v>14</v>
      </c>
      <c r="U2" s="1" t="s">
        <v>17</v>
      </c>
      <c r="V2" s="1" t="s">
        <v>16</v>
      </c>
      <c r="W2" s="1"/>
      <c r="X2" s="1" t="s">
        <v>26</v>
      </c>
      <c r="Y2" s="1" t="s">
        <v>28</v>
      </c>
      <c r="Z2" s="1" t="s">
        <v>39</v>
      </c>
      <c r="AA2" s="1" t="s">
        <v>40</v>
      </c>
      <c r="AB2" s="1" t="s">
        <v>41</v>
      </c>
      <c r="AC2" s="1" t="s">
        <v>49</v>
      </c>
      <c r="AD2" s="1" t="s">
        <v>126</v>
      </c>
    </row>
    <row r="3" spans="1:30">
      <c r="A3" t="s">
        <v>133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31.2">
      <c r="A4" s="31">
        <v>1</v>
      </c>
      <c r="B4" s="32" t="s">
        <v>29</v>
      </c>
      <c r="C4" s="33" t="s">
        <v>30</v>
      </c>
      <c r="D4" s="31">
        <v>40</v>
      </c>
      <c r="E4" s="31" t="s">
        <v>31</v>
      </c>
      <c r="F4" s="31">
        <v>165</v>
      </c>
      <c r="G4" s="31">
        <v>76</v>
      </c>
      <c r="H4" s="33">
        <v>28.3</v>
      </c>
      <c r="I4" s="31" t="s">
        <v>44</v>
      </c>
      <c r="J4" s="31">
        <v>4</v>
      </c>
      <c r="K4" s="31"/>
      <c r="L4" s="31" t="s">
        <v>33</v>
      </c>
      <c r="M4" s="31"/>
      <c r="N4" s="31"/>
      <c r="O4" s="31"/>
      <c r="P4" s="31"/>
      <c r="Q4" s="31"/>
      <c r="R4" s="31"/>
      <c r="S4" s="31"/>
      <c r="T4" s="31"/>
      <c r="U4" s="31"/>
      <c r="V4" s="31"/>
      <c r="W4" s="31">
        <v>37</v>
      </c>
      <c r="X4" s="31" t="s">
        <v>33</v>
      </c>
      <c r="Y4" s="31" t="s">
        <v>35</v>
      </c>
      <c r="Z4" s="31" t="s">
        <v>35</v>
      </c>
      <c r="AA4" s="31"/>
      <c r="AB4" s="31"/>
      <c r="AC4" s="31"/>
      <c r="AD4" s="1" t="s">
        <v>128</v>
      </c>
    </row>
    <row r="5" spans="1:30" ht="140.4">
      <c r="A5" s="31">
        <v>2</v>
      </c>
      <c r="B5" s="32" t="s">
        <v>36</v>
      </c>
      <c r="C5" s="33" t="s">
        <v>37</v>
      </c>
      <c r="D5" s="31">
        <v>61</v>
      </c>
      <c r="E5" s="31" t="s">
        <v>31</v>
      </c>
      <c r="F5" s="31">
        <v>172</v>
      </c>
      <c r="G5" s="31">
        <v>59</v>
      </c>
      <c r="H5" s="31">
        <v>21</v>
      </c>
      <c r="I5" s="31" t="s">
        <v>32</v>
      </c>
      <c r="J5" s="31">
        <v>3</v>
      </c>
      <c r="K5" s="31"/>
      <c r="L5" s="31" t="s">
        <v>33</v>
      </c>
      <c r="M5" s="31"/>
      <c r="N5" s="31"/>
      <c r="O5" s="31"/>
      <c r="P5" s="31"/>
      <c r="Q5" s="31"/>
      <c r="R5" s="31" t="s">
        <v>38</v>
      </c>
      <c r="S5" s="31" t="s">
        <v>43</v>
      </c>
      <c r="T5" s="31"/>
      <c r="U5" s="31"/>
      <c r="V5" s="31"/>
      <c r="W5" s="31"/>
      <c r="X5" s="31" t="s">
        <v>33</v>
      </c>
      <c r="Y5" s="31" t="s">
        <v>38</v>
      </c>
      <c r="Z5" s="31" t="s">
        <v>38</v>
      </c>
      <c r="AA5" s="31" t="s">
        <v>38</v>
      </c>
      <c r="AB5" s="31" t="s">
        <v>42</v>
      </c>
      <c r="AC5" s="31"/>
      <c r="AD5" s="1" t="s">
        <v>127</v>
      </c>
    </row>
    <row r="6" spans="1:30" ht="43.2">
      <c r="A6" s="31">
        <v>3</v>
      </c>
      <c r="B6" s="32" t="s">
        <v>46</v>
      </c>
      <c r="C6" s="31" t="s">
        <v>45</v>
      </c>
      <c r="D6" s="31">
        <v>48</v>
      </c>
      <c r="E6" s="31" t="s">
        <v>31</v>
      </c>
      <c r="F6" s="31">
        <v>155</v>
      </c>
      <c r="G6" s="31">
        <v>62</v>
      </c>
      <c r="H6" s="31">
        <v>25.8</v>
      </c>
      <c r="I6" s="31" t="s">
        <v>32</v>
      </c>
      <c r="J6" s="31">
        <v>4</v>
      </c>
      <c r="K6" s="31"/>
      <c r="L6" s="31" t="s">
        <v>48</v>
      </c>
      <c r="M6" s="31"/>
      <c r="N6" s="31"/>
      <c r="O6" s="31"/>
      <c r="P6" s="31" t="s">
        <v>47</v>
      </c>
      <c r="Q6" s="31"/>
      <c r="R6" s="31"/>
      <c r="S6" s="31"/>
      <c r="T6" s="31"/>
      <c r="U6" s="31"/>
      <c r="V6" s="31"/>
      <c r="W6" s="31">
        <v>28</v>
      </c>
      <c r="X6" s="31" t="s">
        <v>48</v>
      </c>
      <c r="Y6" s="31" t="s">
        <v>38</v>
      </c>
      <c r="Z6" s="31" t="s">
        <v>34</v>
      </c>
      <c r="AA6" s="31" t="s">
        <v>34</v>
      </c>
      <c r="AB6" s="31"/>
      <c r="AC6" s="34" t="s">
        <v>50</v>
      </c>
    </row>
    <row r="7" spans="1:30">
      <c r="A7" s="31">
        <v>4</v>
      </c>
      <c r="B7" s="32" t="s">
        <v>51</v>
      </c>
      <c r="C7" s="31" t="s">
        <v>64</v>
      </c>
      <c r="D7" s="31">
        <v>69</v>
      </c>
      <c r="E7" s="31" t="s">
        <v>53</v>
      </c>
      <c r="F7" s="31">
        <v>165</v>
      </c>
      <c r="G7" s="31">
        <v>66</v>
      </c>
      <c r="H7" s="31">
        <v>24.2</v>
      </c>
      <c r="I7" s="31" t="s">
        <v>38</v>
      </c>
      <c r="J7" s="31">
        <v>3</v>
      </c>
      <c r="K7" s="31"/>
      <c r="L7" s="31" t="s">
        <v>52</v>
      </c>
      <c r="M7" s="31"/>
      <c r="N7" s="31"/>
      <c r="O7" s="31"/>
      <c r="P7" s="31"/>
      <c r="Q7" s="31"/>
      <c r="R7" s="31"/>
      <c r="S7" s="31" t="s">
        <v>38</v>
      </c>
      <c r="T7" s="31"/>
      <c r="U7" s="31"/>
      <c r="V7" s="31"/>
      <c r="W7" s="31">
        <v>35</v>
      </c>
      <c r="X7" s="31" t="s">
        <v>52</v>
      </c>
      <c r="Y7" s="31" t="s">
        <v>38</v>
      </c>
      <c r="Z7" s="31" t="s">
        <v>38</v>
      </c>
      <c r="AA7" s="31"/>
      <c r="AB7" s="31"/>
      <c r="AC7" s="32"/>
    </row>
    <row r="8" spans="1:30" ht="31.2">
      <c r="A8" s="31">
        <v>5</v>
      </c>
      <c r="B8" s="32" t="s">
        <v>54</v>
      </c>
      <c r="C8" s="31" t="s">
        <v>55</v>
      </c>
      <c r="D8" s="31">
        <v>27</v>
      </c>
      <c r="E8" s="31" t="s">
        <v>31</v>
      </c>
      <c r="F8" s="31">
        <v>164</v>
      </c>
      <c r="G8" s="31">
        <v>85</v>
      </c>
      <c r="H8" s="31">
        <v>31.6</v>
      </c>
      <c r="I8" s="31" t="s">
        <v>32</v>
      </c>
      <c r="J8" s="31">
        <v>3</v>
      </c>
      <c r="K8" s="31"/>
      <c r="L8" s="31" t="s">
        <v>52</v>
      </c>
      <c r="M8" s="31"/>
      <c r="N8" s="31" t="s">
        <v>69</v>
      </c>
      <c r="O8" s="31"/>
      <c r="P8" s="31" t="s">
        <v>47</v>
      </c>
      <c r="Q8" s="31"/>
      <c r="R8" s="31" t="s">
        <v>38</v>
      </c>
      <c r="S8" s="31"/>
      <c r="T8" s="31"/>
      <c r="U8" s="31"/>
      <c r="V8" s="31"/>
      <c r="W8" s="31"/>
      <c r="X8" s="31" t="s">
        <v>52</v>
      </c>
      <c r="Y8" s="31"/>
      <c r="Z8" s="31" t="s">
        <v>38</v>
      </c>
      <c r="AA8" s="31"/>
      <c r="AB8" s="31"/>
      <c r="AC8" s="32" t="s">
        <v>66</v>
      </c>
      <c r="AD8" s="1" t="s">
        <v>129</v>
      </c>
    </row>
    <row r="9" spans="1:30" ht="28.8">
      <c r="A9" s="31">
        <v>6</v>
      </c>
      <c r="B9" s="32" t="s">
        <v>56</v>
      </c>
      <c r="C9" s="31" t="s">
        <v>57</v>
      </c>
      <c r="D9" s="31">
        <v>67</v>
      </c>
      <c r="E9" s="31" t="s">
        <v>31</v>
      </c>
      <c r="F9" s="31">
        <v>155</v>
      </c>
      <c r="G9" s="31">
        <v>40</v>
      </c>
      <c r="H9" s="31">
        <v>16.600000000000001</v>
      </c>
      <c r="I9" s="31" t="s">
        <v>32</v>
      </c>
      <c r="J9" s="31">
        <v>3</v>
      </c>
      <c r="K9" s="31"/>
      <c r="L9" s="31" t="s">
        <v>52</v>
      </c>
      <c r="M9" s="31"/>
      <c r="N9" s="31" t="s">
        <v>47</v>
      </c>
      <c r="O9" s="31"/>
      <c r="P9" s="31"/>
      <c r="Q9" s="31" t="s">
        <v>47</v>
      </c>
      <c r="R9" s="31" t="s">
        <v>35</v>
      </c>
      <c r="S9" s="31"/>
      <c r="T9" s="31"/>
      <c r="U9" s="31"/>
      <c r="V9" s="31"/>
      <c r="W9" s="31">
        <v>36</v>
      </c>
      <c r="X9" s="31" t="s">
        <v>52</v>
      </c>
      <c r="Y9" s="31" t="s">
        <v>38</v>
      </c>
      <c r="Z9" s="31" t="s">
        <v>38</v>
      </c>
      <c r="AA9" s="31"/>
      <c r="AB9" s="31"/>
      <c r="AC9" s="32" t="s">
        <v>67</v>
      </c>
    </row>
    <row r="10" spans="1:30" ht="93.6">
      <c r="A10" s="31">
        <v>7</v>
      </c>
      <c r="B10" s="32" t="s">
        <v>58</v>
      </c>
      <c r="C10" s="31" t="s">
        <v>59</v>
      </c>
      <c r="D10" s="31">
        <v>49</v>
      </c>
      <c r="E10" s="31" t="s">
        <v>31</v>
      </c>
      <c r="F10" s="31">
        <v>150</v>
      </c>
      <c r="G10" s="31">
        <v>52</v>
      </c>
      <c r="H10" s="31">
        <v>23.1</v>
      </c>
      <c r="I10" s="31" t="s">
        <v>32</v>
      </c>
      <c r="J10" s="31">
        <v>3</v>
      </c>
      <c r="K10" s="31"/>
      <c r="L10" s="31" t="s">
        <v>52</v>
      </c>
      <c r="M10" s="31"/>
      <c r="N10" s="31"/>
      <c r="O10" s="31" t="s">
        <v>68</v>
      </c>
      <c r="P10" s="31" t="s">
        <v>47</v>
      </c>
      <c r="Q10" s="31" t="s">
        <v>47</v>
      </c>
      <c r="R10" s="31"/>
      <c r="S10" s="31" t="s">
        <v>38</v>
      </c>
      <c r="T10" s="31"/>
      <c r="U10" s="31"/>
      <c r="V10" s="31"/>
      <c r="W10" s="31">
        <v>32</v>
      </c>
      <c r="X10" s="31" t="s">
        <v>52</v>
      </c>
      <c r="Y10" s="31" t="s">
        <v>38</v>
      </c>
      <c r="Z10" s="31" t="s">
        <v>34</v>
      </c>
      <c r="AA10" s="31" t="s">
        <v>34</v>
      </c>
      <c r="AB10" s="31"/>
      <c r="AC10" s="32" t="s">
        <v>70</v>
      </c>
      <c r="AD10" s="1" t="s">
        <v>130</v>
      </c>
    </row>
    <row r="11" spans="1:30" ht="43.2">
      <c r="A11" s="31">
        <v>8</v>
      </c>
      <c r="B11" s="32" t="s">
        <v>60</v>
      </c>
      <c r="C11" s="31" t="s">
        <v>61</v>
      </c>
      <c r="D11" s="31">
        <v>66</v>
      </c>
      <c r="E11" s="31" t="s">
        <v>31</v>
      </c>
      <c r="F11" s="31">
        <v>158</v>
      </c>
      <c r="G11" s="31">
        <v>60</v>
      </c>
      <c r="H11" s="31">
        <v>24</v>
      </c>
      <c r="I11" s="31" t="s">
        <v>38</v>
      </c>
      <c r="J11" s="31">
        <v>3</v>
      </c>
      <c r="K11" s="31"/>
      <c r="L11" s="31" t="s">
        <v>52</v>
      </c>
      <c r="M11" s="31"/>
      <c r="N11" s="31"/>
      <c r="O11" s="31" t="s">
        <v>47</v>
      </c>
      <c r="P11" s="31" t="s">
        <v>47</v>
      </c>
      <c r="Q11" s="31" t="s">
        <v>68</v>
      </c>
      <c r="R11" s="31" t="s">
        <v>38</v>
      </c>
      <c r="S11" s="31"/>
      <c r="T11" s="31"/>
      <c r="U11" s="31"/>
      <c r="V11" s="31"/>
      <c r="W11" s="31">
        <v>37</v>
      </c>
      <c r="X11" s="31" t="s">
        <v>52</v>
      </c>
      <c r="Y11" s="31" t="s">
        <v>38</v>
      </c>
      <c r="Z11" s="31" t="s">
        <v>35</v>
      </c>
      <c r="AA11" s="31" t="s">
        <v>34</v>
      </c>
      <c r="AB11" s="31"/>
      <c r="AC11" s="32" t="s">
        <v>71</v>
      </c>
    </row>
    <row r="12" spans="1:30" ht="28.8">
      <c r="A12" s="31">
        <v>9</v>
      </c>
      <c r="B12" s="31" t="s">
        <v>62</v>
      </c>
      <c r="C12" s="31" t="s">
        <v>63</v>
      </c>
      <c r="D12" s="31">
        <v>55</v>
      </c>
      <c r="E12" s="31" t="s">
        <v>31</v>
      </c>
      <c r="F12" s="31">
        <v>168</v>
      </c>
      <c r="G12" s="31">
        <v>73</v>
      </c>
      <c r="H12" s="31">
        <v>25.9</v>
      </c>
      <c r="I12" s="31" t="s">
        <v>32</v>
      </c>
      <c r="J12" s="31">
        <v>3</v>
      </c>
      <c r="K12" s="31"/>
      <c r="L12" s="31" t="s">
        <v>52</v>
      </c>
      <c r="M12" s="31"/>
      <c r="N12" s="31"/>
      <c r="O12" s="31"/>
      <c r="P12" s="31"/>
      <c r="Q12" s="31"/>
      <c r="R12" s="31" t="s">
        <v>38</v>
      </c>
      <c r="S12" s="31"/>
      <c r="T12" s="31"/>
      <c r="U12" s="31"/>
      <c r="V12" s="31"/>
      <c r="W12" s="31">
        <v>43</v>
      </c>
      <c r="X12" s="31" t="s">
        <v>52</v>
      </c>
      <c r="Y12" s="31"/>
      <c r="Z12" s="31" t="s">
        <v>38</v>
      </c>
      <c r="AA12" s="31"/>
      <c r="AB12" s="31"/>
      <c r="AC12" s="32" t="s">
        <v>72</v>
      </c>
    </row>
    <row r="13" spans="1:30" ht="72">
      <c r="A13" s="31">
        <v>10</v>
      </c>
      <c r="B13" s="32" t="s">
        <v>73</v>
      </c>
      <c r="C13" s="31" t="s">
        <v>74</v>
      </c>
      <c r="D13" s="31">
        <v>63</v>
      </c>
      <c r="E13" s="31" t="s">
        <v>31</v>
      </c>
      <c r="F13" s="31">
        <v>153</v>
      </c>
      <c r="G13" s="31">
        <v>51</v>
      </c>
      <c r="H13" s="31"/>
      <c r="I13" s="31" t="s">
        <v>32</v>
      </c>
      <c r="J13" s="31">
        <v>3</v>
      </c>
      <c r="K13" s="31"/>
      <c r="L13" s="31" t="s">
        <v>52</v>
      </c>
      <c r="M13" s="31" t="s">
        <v>69</v>
      </c>
      <c r="N13" s="31" t="s">
        <v>68</v>
      </c>
      <c r="O13" s="31"/>
      <c r="P13" s="31"/>
      <c r="Q13" s="31"/>
      <c r="R13" s="31"/>
      <c r="S13" s="31"/>
      <c r="T13" s="31"/>
      <c r="U13" s="31"/>
      <c r="V13" s="31"/>
      <c r="W13" s="31"/>
      <c r="X13" s="31" t="s">
        <v>52</v>
      </c>
      <c r="Y13" s="31" t="s">
        <v>38</v>
      </c>
      <c r="Z13" s="31" t="s">
        <v>38</v>
      </c>
      <c r="AA13" s="31"/>
      <c r="AB13" s="31"/>
      <c r="AC13" s="32" t="s">
        <v>131</v>
      </c>
    </row>
    <row r="14" spans="1:30" ht="28.8">
      <c r="A14" s="31">
        <v>11</v>
      </c>
      <c r="B14" s="32" t="s">
        <v>75</v>
      </c>
      <c r="C14" s="31" t="s">
        <v>76</v>
      </c>
      <c r="D14" s="31">
        <v>58</v>
      </c>
      <c r="E14" s="31" t="s">
        <v>31</v>
      </c>
      <c r="F14" s="31">
        <v>165</v>
      </c>
      <c r="G14" s="31">
        <v>71</v>
      </c>
      <c r="H14" s="31"/>
      <c r="I14" s="31" t="s">
        <v>32</v>
      </c>
      <c r="J14" s="31"/>
      <c r="K14" s="31"/>
      <c r="L14" s="31" t="s">
        <v>52</v>
      </c>
      <c r="M14" s="31"/>
      <c r="N14" s="31" t="s">
        <v>68</v>
      </c>
      <c r="O14" s="31" t="s">
        <v>68</v>
      </c>
      <c r="P14" s="31" t="s">
        <v>47</v>
      </c>
      <c r="Q14" s="31" t="s">
        <v>68</v>
      </c>
      <c r="R14" s="31"/>
      <c r="S14" s="31"/>
      <c r="T14" s="31"/>
      <c r="U14" s="31"/>
      <c r="V14" s="31"/>
      <c r="W14" s="31"/>
      <c r="X14" s="31" t="s">
        <v>52</v>
      </c>
      <c r="Y14" s="31" t="s">
        <v>38</v>
      </c>
      <c r="Z14" s="31" t="s">
        <v>32</v>
      </c>
      <c r="AA14" s="31"/>
      <c r="AB14" s="31"/>
      <c r="AC14" s="32" t="s">
        <v>132</v>
      </c>
    </row>
    <row r="15" spans="1:30">
      <c r="A15" s="31">
        <v>12</v>
      </c>
      <c r="B15" s="32" t="s">
        <v>77</v>
      </c>
      <c r="C15" s="31" t="s">
        <v>78</v>
      </c>
      <c r="D15" s="31">
        <v>60</v>
      </c>
      <c r="E15" s="31" t="s">
        <v>31</v>
      </c>
      <c r="F15" s="31">
        <v>156</v>
      </c>
      <c r="G15" s="31">
        <v>54</v>
      </c>
      <c r="H15" s="31"/>
      <c r="I15" s="31" t="s">
        <v>32</v>
      </c>
      <c r="J15" s="31">
        <v>3</v>
      </c>
      <c r="K15" s="31"/>
      <c r="L15" s="31" t="s">
        <v>33</v>
      </c>
      <c r="M15" s="31"/>
      <c r="N15" s="31" t="s">
        <v>68</v>
      </c>
      <c r="O15" s="31" t="s">
        <v>68</v>
      </c>
      <c r="P15" s="31" t="s">
        <v>47</v>
      </c>
      <c r="Q15" s="31" t="s">
        <v>47</v>
      </c>
      <c r="R15" s="31" t="s">
        <v>38</v>
      </c>
      <c r="S15" s="31"/>
      <c r="T15" s="31"/>
      <c r="U15" s="31"/>
      <c r="V15" s="31"/>
      <c r="W15" s="31"/>
      <c r="X15" s="31" t="s">
        <v>33</v>
      </c>
      <c r="Y15" s="31" t="s">
        <v>38</v>
      </c>
      <c r="Z15" s="31" t="s">
        <v>32</v>
      </c>
      <c r="AA15" s="31" t="s">
        <v>32</v>
      </c>
      <c r="AB15" s="31"/>
      <c r="AC15" s="32"/>
    </row>
    <row r="16" spans="1:30">
      <c r="A16" s="31">
        <v>13</v>
      </c>
      <c r="B16" s="32" t="s">
        <v>79</v>
      </c>
      <c r="C16" s="31" t="s">
        <v>80</v>
      </c>
      <c r="D16" s="31">
        <v>51</v>
      </c>
      <c r="E16" s="31" t="s">
        <v>31</v>
      </c>
      <c r="F16" s="31">
        <v>159</v>
      </c>
      <c r="G16" s="31">
        <v>49</v>
      </c>
      <c r="H16" s="31"/>
      <c r="I16" s="31" t="s">
        <v>32</v>
      </c>
      <c r="J16" s="31">
        <v>4</v>
      </c>
      <c r="K16" s="31"/>
      <c r="L16" s="31" t="s">
        <v>33</v>
      </c>
      <c r="M16" s="31"/>
      <c r="N16" s="31" t="s">
        <v>68</v>
      </c>
      <c r="O16" s="31" t="s">
        <v>68</v>
      </c>
      <c r="P16" s="31"/>
      <c r="Q16" s="31" t="s">
        <v>47</v>
      </c>
      <c r="R16" s="31"/>
      <c r="S16" s="31"/>
      <c r="T16" s="31"/>
      <c r="U16" s="31"/>
      <c r="V16" s="31"/>
      <c r="W16" s="31">
        <v>39</v>
      </c>
      <c r="X16" s="31" t="s">
        <v>33</v>
      </c>
      <c r="Y16" s="31" t="s">
        <v>38</v>
      </c>
      <c r="Z16" s="31" t="s">
        <v>38</v>
      </c>
      <c r="AA16" s="31"/>
      <c r="AB16" s="31"/>
      <c r="AC16" s="32"/>
    </row>
    <row r="17" spans="1:29" ht="28.8">
      <c r="A17" s="31">
        <v>14</v>
      </c>
      <c r="B17" s="32" t="s">
        <v>81</v>
      </c>
      <c r="C17" s="31" t="s">
        <v>82</v>
      </c>
      <c r="D17" s="31">
        <v>63</v>
      </c>
      <c r="E17" s="31" t="s">
        <v>31</v>
      </c>
      <c r="F17" s="31"/>
      <c r="G17" s="31"/>
      <c r="H17" s="31"/>
      <c r="I17" s="31" t="s">
        <v>32</v>
      </c>
      <c r="J17" s="31">
        <v>3</v>
      </c>
      <c r="K17" s="31"/>
      <c r="L17" s="31" t="s">
        <v>52</v>
      </c>
      <c r="M17" s="31"/>
      <c r="N17" s="31" t="s">
        <v>47</v>
      </c>
      <c r="O17" s="31" t="s">
        <v>47</v>
      </c>
      <c r="P17" s="31" t="s">
        <v>47</v>
      </c>
      <c r="Q17" s="31" t="s">
        <v>47</v>
      </c>
      <c r="R17" s="31"/>
      <c r="S17" s="31"/>
      <c r="T17" s="31"/>
      <c r="U17" s="31"/>
      <c r="V17" s="31"/>
      <c r="W17" s="31">
        <v>29</v>
      </c>
      <c r="X17" s="31" t="s">
        <v>52</v>
      </c>
      <c r="Y17" s="31" t="s">
        <v>38</v>
      </c>
      <c r="Z17" s="31" t="s">
        <v>32</v>
      </c>
      <c r="AA17" s="31"/>
      <c r="AB17" s="31"/>
      <c r="AC17" s="32" t="s">
        <v>83</v>
      </c>
    </row>
    <row r="18" spans="1:29">
      <c r="A18" s="31">
        <v>15</v>
      </c>
      <c r="B18" s="32" t="s">
        <v>84</v>
      </c>
      <c r="C18" s="31" t="s">
        <v>85</v>
      </c>
      <c r="D18" s="31">
        <v>58</v>
      </c>
      <c r="E18" s="31" t="s">
        <v>31</v>
      </c>
      <c r="F18" s="31"/>
      <c r="G18" s="31"/>
      <c r="H18" s="31"/>
      <c r="I18" s="31" t="s">
        <v>32</v>
      </c>
      <c r="J18" s="31">
        <v>3</v>
      </c>
      <c r="K18" s="31"/>
      <c r="L18" s="31" t="s">
        <v>52</v>
      </c>
      <c r="M18" s="31"/>
      <c r="N18" s="31" t="s">
        <v>68</v>
      </c>
      <c r="O18" s="31" t="s">
        <v>47</v>
      </c>
      <c r="P18" s="31" t="s">
        <v>47</v>
      </c>
      <c r="Q18" s="31" t="s">
        <v>47</v>
      </c>
      <c r="R18" s="31"/>
      <c r="S18" s="31"/>
      <c r="T18" s="31"/>
      <c r="U18" s="31"/>
      <c r="V18" s="31"/>
      <c r="W18" s="31"/>
      <c r="X18" s="31" t="s">
        <v>52</v>
      </c>
      <c r="Y18" s="31" t="s">
        <v>38</v>
      </c>
      <c r="Z18" s="31" t="s">
        <v>38</v>
      </c>
      <c r="AA18" s="31"/>
      <c r="AB18" s="31"/>
      <c r="AC18" s="32"/>
    </row>
    <row r="19" spans="1:29">
      <c r="A19" s="31">
        <v>16</v>
      </c>
      <c r="B19" s="32" t="s">
        <v>86</v>
      </c>
      <c r="C19" s="31" t="s">
        <v>87</v>
      </c>
      <c r="D19" s="31">
        <v>49</v>
      </c>
      <c r="E19" s="31" t="s">
        <v>31</v>
      </c>
      <c r="F19" s="31"/>
      <c r="G19" s="31"/>
      <c r="H19" s="31"/>
      <c r="I19" s="31" t="s">
        <v>32</v>
      </c>
      <c r="J19" s="31">
        <v>3</v>
      </c>
      <c r="K19" s="31"/>
      <c r="L19" s="31" t="s">
        <v>52</v>
      </c>
      <c r="M19" s="31"/>
      <c r="N19" s="31" t="s">
        <v>47</v>
      </c>
      <c r="O19" s="31" t="s">
        <v>47</v>
      </c>
      <c r="P19" s="31" t="s">
        <v>47</v>
      </c>
      <c r="Q19" s="31" t="s">
        <v>47</v>
      </c>
      <c r="R19" s="31" t="s">
        <v>38</v>
      </c>
      <c r="S19" s="31"/>
      <c r="T19" s="31"/>
      <c r="U19" s="31"/>
      <c r="V19" s="31"/>
      <c r="W19" s="31">
        <v>37</v>
      </c>
      <c r="X19" s="31" t="s">
        <v>52</v>
      </c>
      <c r="Y19" s="31" t="s">
        <v>38</v>
      </c>
      <c r="Z19" s="31" t="s">
        <v>38</v>
      </c>
      <c r="AA19" s="31" t="s">
        <v>38</v>
      </c>
      <c r="AB19" s="31"/>
      <c r="AC19" s="32"/>
    </row>
    <row r="20" spans="1:29">
      <c r="A20" s="31">
        <v>17</v>
      </c>
      <c r="B20" s="32" t="s">
        <v>89</v>
      </c>
      <c r="C20" s="31" t="s">
        <v>88</v>
      </c>
      <c r="D20" s="31">
        <v>64</v>
      </c>
      <c r="E20" s="31" t="s">
        <v>31</v>
      </c>
      <c r="F20" s="31"/>
      <c r="G20" s="31"/>
      <c r="H20" s="31"/>
      <c r="I20" s="31" t="s">
        <v>32</v>
      </c>
      <c r="J20" s="31"/>
      <c r="K20" s="31"/>
      <c r="L20" s="31" t="s">
        <v>33</v>
      </c>
      <c r="M20" s="31"/>
      <c r="N20" s="31" t="s">
        <v>68</v>
      </c>
      <c r="O20" s="31" t="s">
        <v>47</v>
      </c>
      <c r="P20" s="31" t="s">
        <v>47</v>
      </c>
      <c r="Q20" s="31" t="s">
        <v>68</v>
      </c>
      <c r="R20" s="35" t="s">
        <v>90</v>
      </c>
      <c r="S20" s="31"/>
      <c r="T20" s="31"/>
      <c r="U20" s="31"/>
      <c r="V20" s="31"/>
      <c r="W20" s="31">
        <v>36</v>
      </c>
      <c r="X20" s="31" t="s">
        <v>33</v>
      </c>
      <c r="Y20" s="31" t="s">
        <v>38</v>
      </c>
      <c r="Z20" s="31" t="s">
        <v>32</v>
      </c>
      <c r="AA20" s="31"/>
      <c r="AB20" s="31"/>
      <c r="AC20" s="32"/>
    </row>
    <row r="21" spans="1:29" ht="28.8">
      <c r="A21" s="31">
        <v>18</v>
      </c>
      <c r="B21" s="32" t="s">
        <v>91</v>
      </c>
      <c r="C21" s="31" t="s">
        <v>92</v>
      </c>
      <c r="D21" s="31">
        <v>71</v>
      </c>
      <c r="E21" s="31" t="s">
        <v>31</v>
      </c>
      <c r="F21" s="31"/>
      <c r="G21" s="31"/>
      <c r="H21" s="31"/>
      <c r="I21" s="31" t="s">
        <v>32</v>
      </c>
      <c r="J21" s="31">
        <v>4</v>
      </c>
      <c r="K21" s="31"/>
      <c r="L21" s="31" t="s">
        <v>52</v>
      </c>
      <c r="M21" s="31"/>
      <c r="N21" s="31" t="s">
        <v>47</v>
      </c>
      <c r="O21" s="31" t="s">
        <v>47</v>
      </c>
      <c r="P21" s="31" t="s">
        <v>47</v>
      </c>
      <c r="Q21" s="31" t="s">
        <v>47</v>
      </c>
      <c r="R21" s="31"/>
      <c r="S21" s="31"/>
      <c r="T21" s="31"/>
      <c r="U21" s="31"/>
      <c r="V21" s="31"/>
      <c r="W21" s="31">
        <v>37</v>
      </c>
      <c r="X21" s="31" t="s">
        <v>33</v>
      </c>
      <c r="Y21" s="31" t="s">
        <v>38</v>
      </c>
      <c r="Z21" s="31" t="s">
        <v>38</v>
      </c>
      <c r="AA21" s="31" t="s">
        <v>38</v>
      </c>
      <c r="AB21" s="31"/>
      <c r="AC21" s="32" t="s">
        <v>93</v>
      </c>
    </row>
    <row r="22" spans="1:29">
      <c r="A22" s="31">
        <v>19</v>
      </c>
      <c r="B22" s="32" t="s">
        <v>94</v>
      </c>
      <c r="C22" s="31" t="s">
        <v>95</v>
      </c>
      <c r="D22" s="31">
        <v>70</v>
      </c>
      <c r="E22" s="31" t="s">
        <v>31</v>
      </c>
      <c r="F22" s="31"/>
      <c r="G22" s="31"/>
      <c r="H22" s="31"/>
      <c r="I22" s="31" t="s">
        <v>38</v>
      </c>
      <c r="J22" s="31">
        <v>2</v>
      </c>
      <c r="K22" s="31"/>
      <c r="L22" s="31" t="s">
        <v>52</v>
      </c>
      <c r="M22" s="31"/>
      <c r="N22" s="31" t="s">
        <v>68</v>
      </c>
      <c r="O22" s="31" t="s">
        <v>47</v>
      </c>
      <c r="P22" s="31" t="s">
        <v>47</v>
      </c>
      <c r="Q22" s="31" t="s">
        <v>47</v>
      </c>
      <c r="R22" s="31"/>
      <c r="S22" s="31" t="s">
        <v>38</v>
      </c>
      <c r="T22" s="31"/>
      <c r="U22" s="31"/>
      <c r="V22" s="31"/>
      <c r="W22" s="31"/>
      <c r="X22" s="31" t="s">
        <v>52</v>
      </c>
      <c r="Y22" s="31" t="s">
        <v>38</v>
      </c>
      <c r="Z22" s="31" t="s">
        <v>32</v>
      </c>
      <c r="AA22" s="31" t="s">
        <v>32</v>
      </c>
      <c r="AB22" s="31"/>
      <c r="AC22" s="32"/>
    </row>
    <row r="23" spans="1:29">
      <c r="A23" s="31">
        <v>20</v>
      </c>
      <c r="B23" s="32" t="s">
        <v>96</v>
      </c>
      <c r="C23" s="31" t="s">
        <v>97</v>
      </c>
      <c r="D23" s="31">
        <v>45</v>
      </c>
      <c r="E23" s="31" t="s">
        <v>31</v>
      </c>
      <c r="F23" s="31"/>
      <c r="G23" s="31"/>
      <c r="H23" s="31"/>
      <c r="I23" s="31" t="s">
        <v>32</v>
      </c>
      <c r="J23" s="31">
        <v>4</v>
      </c>
      <c r="K23" s="31"/>
      <c r="L23" s="31" t="s">
        <v>33</v>
      </c>
      <c r="M23" s="31"/>
      <c r="N23" s="31" t="s">
        <v>69</v>
      </c>
      <c r="O23" s="31"/>
      <c r="P23" s="31" t="s">
        <v>68</v>
      </c>
      <c r="Q23" s="31" t="s">
        <v>68</v>
      </c>
      <c r="R23" s="31"/>
      <c r="S23" s="31"/>
      <c r="T23" s="31"/>
      <c r="U23" s="31"/>
      <c r="V23" s="31"/>
      <c r="W23" s="31"/>
      <c r="X23" s="31" t="s">
        <v>33</v>
      </c>
      <c r="Y23" s="31"/>
      <c r="Z23" s="31" t="s">
        <v>32</v>
      </c>
      <c r="AA23" s="31"/>
      <c r="AB23" s="31"/>
      <c r="AC23" s="32"/>
    </row>
    <row r="24" spans="1:29">
      <c r="A24" s="31">
        <v>21</v>
      </c>
      <c r="B24" s="32" t="s">
        <v>98</v>
      </c>
      <c r="C24" s="31" t="s">
        <v>99</v>
      </c>
      <c r="D24" s="31">
        <v>60</v>
      </c>
      <c r="E24" s="31" t="s">
        <v>31</v>
      </c>
      <c r="F24" s="31"/>
      <c r="G24" s="31"/>
      <c r="H24" s="31"/>
      <c r="I24" s="31" t="s">
        <v>32</v>
      </c>
      <c r="J24" s="31">
        <v>2</v>
      </c>
      <c r="K24" s="31"/>
      <c r="L24" s="31" t="s">
        <v>52</v>
      </c>
      <c r="M24" s="31"/>
      <c r="N24" s="31" t="s">
        <v>47</v>
      </c>
      <c r="O24" s="31" t="s">
        <v>47</v>
      </c>
      <c r="P24" s="31" t="s">
        <v>47</v>
      </c>
      <c r="Q24" s="31" t="s">
        <v>47</v>
      </c>
      <c r="R24" s="31" t="s">
        <v>38</v>
      </c>
      <c r="S24" s="31"/>
      <c r="T24" s="31"/>
      <c r="U24" s="31"/>
      <c r="V24" s="31"/>
      <c r="W24" s="31">
        <v>42</v>
      </c>
      <c r="X24" s="31" t="s">
        <v>52</v>
      </c>
      <c r="Y24" s="31" t="s">
        <v>38</v>
      </c>
      <c r="Z24" s="31" t="s">
        <v>32</v>
      </c>
      <c r="AA24" s="31" t="s">
        <v>32</v>
      </c>
      <c r="AB24" s="31"/>
      <c r="AC24" s="32"/>
    </row>
    <row r="25" spans="1:29">
      <c r="A25" s="31">
        <v>22</v>
      </c>
      <c r="B25" s="32" t="s">
        <v>100</v>
      </c>
      <c r="C25" s="31" t="s">
        <v>101</v>
      </c>
      <c r="D25" s="31">
        <v>42</v>
      </c>
      <c r="E25" s="31" t="s">
        <v>31</v>
      </c>
      <c r="F25" s="31"/>
      <c r="G25" s="31"/>
      <c r="H25" s="31"/>
      <c r="I25" s="31" t="s">
        <v>32</v>
      </c>
      <c r="J25" s="31">
        <v>4</v>
      </c>
      <c r="K25" s="31"/>
      <c r="L25" s="31" t="s">
        <v>52</v>
      </c>
      <c r="M25" s="31"/>
      <c r="N25" s="31" t="s">
        <v>47</v>
      </c>
      <c r="O25" s="31" t="s">
        <v>47</v>
      </c>
      <c r="P25" s="31" t="s">
        <v>47</v>
      </c>
      <c r="Q25" s="31"/>
      <c r="R25" s="31"/>
      <c r="S25" s="31"/>
      <c r="T25" s="31"/>
      <c r="U25" s="31"/>
      <c r="V25" s="31"/>
      <c r="W25" s="31">
        <v>37</v>
      </c>
      <c r="X25" s="31" t="s">
        <v>52</v>
      </c>
      <c r="Y25" s="31" t="s">
        <v>38</v>
      </c>
      <c r="Z25" s="31" t="s">
        <v>32</v>
      </c>
      <c r="AA25" s="31" t="s">
        <v>32</v>
      </c>
      <c r="AB25" s="31"/>
      <c r="AC25" s="32"/>
    </row>
    <row r="26" spans="1:29">
      <c r="A26" s="31">
        <v>23</v>
      </c>
      <c r="B26" s="32" t="s">
        <v>102</v>
      </c>
      <c r="C26" s="31" t="s">
        <v>103</v>
      </c>
      <c r="D26" s="31">
        <v>59</v>
      </c>
      <c r="E26" s="31" t="s">
        <v>31</v>
      </c>
      <c r="F26" s="31"/>
      <c r="G26" s="31"/>
      <c r="H26" s="31"/>
      <c r="I26" s="31" t="s">
        <v>32</v>
      </c>
      <c r="J26" s="31">
        <v>4</v>
      </c>
      <c r="K26" s="31" t="s">
        <v>52</v>
      </c>
      <c r="L26" s="31" t="s">
        <v>52</v>
      </c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>
        <v>38</v>
      </c>
      <c r="X26" s="31" t="s">
        <v>52</v>
      </c>
      <c r="Y26" s="31" t="s">
        <v>38</v>
      </c>
      <c r="Z26" s="31"/>
      <c r="AA26" s="31"/>
      <c r="AB26" s="31"/>
      <c r="AC26" s="32"/>
    </row>
    <row r="27" spans="1:29">
      <c r="A27" s="31">
        <v>24</v>
      </c>
      <c r="B27" s="32" t="s">
        <v>104</v>
      </c>
      <c r="C27" s="31" t="s">
        <v>105</v>
      </c>
      <c r="D27" s="31">
        <v>54</v>
      </c>
      <c r="E27" s="31" t="s">
        <v>53</v>
      </c>
      <c r="F27" s="31"/>
      <c r="G27" s="31"/>
      <c r="H27" s="31"/>
      <c r="I27" s="31" t="s">
        <v>38</v>
      </c>
      <c r="J27" s="31">
        <v>4</v>
      </c>
      <c r="K27" s="31"/>
      <c r="L27" s="31" t="s">
        <v>33</v>
      </c>
      <c r="M27" s="31"/>
      <c r="N27" s="31" t="s">
        <v>68</v>
      </c>
      <c r="O27" s="31" t="s">
        <v>68</v>
      </c>
      <c r="P27" s="31" t="s">
        <v>47</v>
      </c>
      <c r="Q27" s="31" t="s">
        <v>47</v>
      </c>
      <c r="R27" s="31"/>
      <c r="S27" s="31"/>
      <c r="T27" s="31"/>
      <c r="U27" s="31"/>
      <c r="V27" s="31"/>
      <c r="W27" s="31">
        <v>39</v>
      </c>
      <c r="X27" s="31" t="s">
        <v>33</v>
      </c>
      <c r="Y27" s="31" t="s">
        <v>38</v>
      </c>
      <c r="Z27" s="31" t="s">
        <v>32</v>
      </c>
      <c r="AA27" s="31"/>
      <c r="AB27" s="31"/>
      <c r="AC27" s="32"/>
    </row>
    <row r="28" spans="1:29">
      <c r="A28" s="31">
        <v>25</v>
      </c>
      <c r="B28" s="32" t="s">
        <v>106</v>
      </c>
      <c r="C28" s="31" t="s">
        <v>107</v>
      </c>
      <c r="D28" s="31">
        <v>72</v>
      </c>
      <c r="E28" s="31" t="s">
        <v>53</v>
      </c>
      <c r="F28" s="31">
        <v>178</v>
      </c>
      <c r="G28" s="31">
        <v>70</v>
      </c>
      <c r="H28" s="31"/>
      <c r="I28" s="31" t="s">
        <v>32</v>
      </c>
      <c r="J28" s="31">
        <v>3</v>
      </c>
      <c r="K28" s="31"/>
      <c r="L28" s="31" t="s">
        <v>52</v>
      </c>
      <c r="M28" s="31"/>
      <c r="N28" s="31" t="s">
        <v>68</v>
      </c>
      <c r="O28" s="31" t="s">
        <v>47</v>
      </c>
      <c r="P28" s="31" t="s">
        <v>47</v>
      </c>
      <c r="Q28" s="31" t="s">
        <v>47</v>
      </c>
      <c r="R28" s="31" t="s">
        <v>38</v>
      </c>
      <c r="S28" s="31"/>
      <c r="T28" s="31"/>
      <c r="U28" s="31"/>
      <c r="V28" s="31"/>
      <c r="W28" s="31">
        <v>40</v>
      </c>
      <c r="X28" s="31" t="s">
        <v>52</v>
      </c>
      <c r="Y28" s="31" t="s">
        <v>38</v>
      </c>
      <c r="Z28" s="31" t="s">
        <v>38</v>
      </c>
      <c r="AA28" s="31"/>
      <c r="AB28" s="31"/>
      <c r="AC28" s="32"/>
    </row>
    <row r="29" spans="1:29">
      <c r="A29" s="31">
        <v>26</v>
      </c>
      <c r="B29" s="32" t="s">
        <v>108</v>
      </c>
      <c r="C29" s="31" t="s">
        <v>109</v>
      </c>
      <c r="D29" s="31">
        <v>72</v>
      </c>
      <c r="E29" s="31" t="s">
        <v>53</v>
      </c>
      <c r="F29" s="31"/>
      <c r="G29" s="31"/>
      <c r="H29" s="31"/>
      <c r="I29" s="31" t="s">
        <v>32</v>
      </c>
      <c r="J29" s="31">
        <v>2</v>
      </c>
      <c r="K29" s="31"/>
      <c r="L29" s="31" t="s">
        <v>33</v>
      </c>
      <c r="M29" s="31"/>
      <c r="N29" s="31" t="s">
        <v>47</v>
      </c>
      <c r="O29" s="31" t="s">
        <v>68</v>
      </c>
      <c r="P29" s="31" t="s">
        <v>47</v>
      </c>
      <c r="Q29" s="31" t="s">
        <v>47</v>
      </c>
      <c r="R29" s="31"/>
      <c r="S29" s="31" t="s">
        <v>38</v>
      </c>
      <c r="T29" s="31"/>
      <c r="U29" s="31"/>
      <c r="V29" s="31"/>
      <c r="W29" s="31">
        <v>50</v>
      </c>
      <c r="X29" s="31" t="s">
        <v>33</v>
      </c>
      <c r="Y29" s="31" t="s">
        <v>38</v>
      </c>
      <c r="Z29" s="31" t="s">
        <v>32</v>
      </c>
      <c r="AA29" s="31" t="s">
        <v>32</v>
      </c>
      <c r="AB29" s="31"/>
      <c r="AC29" s="32"/>
    </row>
    <row r="30" spans="1:29">
      <c r="A30" s="31">
        <v>27</v>
      </c>
      <c r="B30" s="32" t="s">
        <v>110</v>
      </c>
      <c r="C30" s="31" t="s">
        <v>111</v>
      </c>
      <c r="D30" s="31">
        <v>68</v>
      </c>
      <c r="E30" s="31" t="s">
        <v>31</v>
      </c>
      <c r="F30" s="31"/>
      <c r="G30" s="31"/>
      <c r="H30" s="31"/>
      <c r="I30" s="31" t="s">
        <v>32</v>
      </c>
      <c r="J30" s="31">
        <v>3</v>
      </c>
      <c r="K30" s="31"/>
      <c r="L30" s="31" t="s">
        <v>52</v>
      </c>
      <c r="M30" s="31"/>
      <c r="N30" s="31" t="s">
        <v>47</v>
      </c>
      <c r="O30" s="31" t="s">
        <v>68</v>
      </c>
      <c r="P30" s="31" t="s">
        <v>47</v>
      </c>
      <c r="Q30" s="31" t="s">
        <v>47</v>
      </c>
      <c r="R30" s="31"/>
      <c r="S30" s="31"/>
      <c r="T30" s="31"/>
      <c r="U30" s="31"/>
      <c r="V30" s="31"/>
      <c r="W30" s="31">
        <v>37</v>
      </c>
      <c r="X30" s="31" t="s">
        <v>52</v>
      </c>
      <c r="Y30" s="31" t="s">
        <v>38</v>
      </c>
      <c r="Z30" s="31"/>
      <c r="AA30" s="31"/>
      <c r="AB30" s="31"/>
      <c r="AC30" s="32"/>
    </row>
    <row r="31" spans="1:29">
      <c r="A31" s="31">
        <v>28</v>
      </c>
      <c r="B31" s="32" t="s">
        <v>112</v>
      </c>
      <c r="C31" s="31" t="s">
        <v>113</v>
      </c>
      <c r="D31" s="31">
        <v>31</v>
      </c>
      <c r="E31" s="31" t="s">
        <v>31</v>
      </c>
      <c r="F31" s="31"/>
      <c r="G31" s="31"/>
      <c r="H31" s="31"/>
      <c r="I31" s="31" t="s">
        <v>32</v>
      </c>
      <c r="J31" s="31">
        <v>3</v>
      </c>
      <c r="K31" s="31"/>
      <c r="L31" s="31" t="s">
        <v>52</v>
      </c>
      <c r="M31" s="31"/>
      <c r="N31" s="31" t="s">
        <v>47</v>
      </c>
      <c r="O31" s="31" t="s">
        <v>68</v>
      </c>
      <c r="P31" s="31" t="s">
        <v>47</v>
      </c>
      <c r="Q31" s="31" t="s">
        <v>47</v>
      </c>
      <c r="R31" s="31"/>
      <c r="S31" s="31"/>
      <c r="T31" s="31"/>
      <c r="U31" s="31"/>
      <c r="V31" s="31"/>
      <c r="W31" s="31">
        <v>43</v>
      </c>
      <c r="X31" s="31" t="s">
        <v>52</v>
      </c>
      <c r="Y31" s="31" t="s">
        <v>38</v>
      </c>
      <c r="Z31" s="31"/>
      <c r="AA31" s="31"/>
      <c r="AB31" s="31"/>
      <c r="AC31" s="32"/>
    </row>
    <row r="32" spans="1:29">
      <c r="A32" s="31">
        <v>29</v>
      </c>
      <c r="B32" s="32" t="s">
        <v>114</v>
      </c>
      <c r="C32" s="31" t="s">
        <v>115</v>
      </c>
      <c r="D32" s="31">
        <v>51</v>
      </c>
      <c r="E32" s="31" t="s">
        <v>31</v>
      </c>
      <c r="F32" s="31"/>
      <c r="G32" s="31"/>
      <c r="H32" s="31"/>
      <c r="I32" s="31" t="s">
        <v>32</v>
      </c>
      <c r="J32" s="31">
        <v>3</v>
      </c>
      <c r="K32" s="31"/>
      <c r="L32" s="31" t="s">
        <v>33</v>
      </c>
      <c r="M32" s="31"/>
      <c r="N32" s="31" t="s">
        <v>47</v>
      </c>
      <c r="O32" s="31" t="s">
        <v>47</v>
      </c>
      <c r="P32" s="31" t="s">
        <v>47</v>
      </c>
      <c r="Q32" s="31" t="s">
        <v>47</v>
      </c>
      <c r="R32" s="31"/>
      <c r="S32" s="31"/>
      <c r="T32" s="31"/>
      <c r="U32" s="31"/>
      <c r="V32" s="31"/>
      <c r="W32" s="31"/>
      <c r="X32" s="31" t="s">
        <v>33</v>
      </c>
      <c r="Y32" s="31" t="s">
        <v>38</v>
      </c>
      <c r="Z32" s="31" t="s">
        <v>32</v>
      </c>
      <c r="AA32" s="31"/>
      <c r="AB32" s="31"/>
      <c r="AC32" s="32"/>
    </row>
    <row r="33" spans="1:29">
      <c r="A33" s="31">
        <v>30</v>
      </c>
      <c r="B33" s="32" t="s">
        <v>116</v>
      </c>
      <c r="C33" s="31" t="s">
        <v>117</v>
      </c>
      <c r="D33" s="31"/>
      <c r="E33" s="31" t="s">
        <v>31</v>
      </c>
      <c r="F33" s="31"/>
      <c r="G33" s="31"/>
      <c r="H33" s="31"/>
      <c r="I33" s="31" t="s">
        <v>32</v>
      </c>
      <c r="J33" s="31">
        <v>3</v>
      </c>
      <c r="K33" s="31"/>
      <c r="L33" s="31" t="s">
        <v>33</v>
      </c>
      <c r="M33" s="31"/>
      <c r="N33" s="31" t="s">
        <v>47</v>
      </c>
      <c r="O33" s="31" t="s">
        <v>47</v>
      </c>
      <c r="P33" s="31" t="s">
        <v>47</v>
      </c>
      <c r="Q33" s="31" t="s">
        <v>47</v>
      </c>
      <c r="R33" s="31"/>
      <c r="S33" s="31"/>
      <c r="T33" s="31"/>
      <c r="U33" s="31"/>
      <c r="V33" s="31"/>
      <c r="W33" s="31">
        <v>32</v>
      </c>
      <c r="X33" s="31" t="s">
        <v>33</v>
      </c>
      <c r="Y33" s="31" t="s">
        <v>38</v>
      </c>
      <c r="Z33" s="31"/>
      <c r="AA33" s="31"/>
      <c r="AB33" s="31"/>
      <c r="AC33" s="32"/>
    </row>
    <row r="34" spans="1:29">
      <c r="A34" s="31">
        <v>31</v>
      </c>
      <c r="B34" s="32" t="s">
        <v>118</v>
      </c>
      <c r="C34" s="31" t="s">
        <v>119</v>
      </c>
      <c r="D34" s="31">
        <v>57</v>
      </c>
      <c r="E34" s="31" t="s">
        <v>31</v>
      </c>
      <c r="F34" s="31"/>
      <c r="G34" s="31"/>
      <c r="H34" s="31"/>
      <c r="I34" s="31" t="s">
        <v>32</v>
      </c>
      <c r="J34" s="31"/>
      <c r="K34" s="31"/>
      <c r="L34" s="31" t="s">
        <v>52</v>
      </c>
      <c r="M34" s="31"/>
      <c r="N34" s="31" t="s">
        <v>47</v>
      </c>
      <c r="O34" s="31" t="s">
        <v>47</v>
      </c>
      <c r="P34" s="31" t="s">
        <v>47</v>
      </c>
      <c r="Q34" s="31" t="s">
        <v>47</v>
      </c>
      <c r="R34" s="31" t="s">
        <v>38</v>
      </c>
      <c r="S34" s="31"/>
      <c r="T34" s="31"/>
      <c r="U34" s="31"/>
      <c r="V34" s="31"/>
      <c r="W34" s="31"/>
      <c r="X34" s="31" t="s">
        <v>52</v>
      </c>
      <c r="Y34" s="31" t="s">
        <v>38</v>
      </c>
      <c r="Z34" s="31"/>
      <c r="AA34" s="31"/>
      <c r="AB34" s="31"/>
      <c r="AC34" s="32"/>
    </row>
    <row r="35" spans="1:29">
      <c r="A35" s="31">
        <v>32</v>
      </c>
      <c r="B35" s="32" t="s">
        <v>120</v>
      </c>
      <c r="C35" s="31" t="s">
        <v>65</v>
      </c>
      <c r="D35" s="31">
        <v>65</v>
      </c>
      <c r="E35" s="31" t="s">
        <v>31</v>
      </c>
      <c r="F35" s="31"/>
      <c r="G35" s="31"/>
      <c r="H35" s="31"/>
      <c r="I35" s="31" t="s">
        <v>32</v>
      </c>
      <c r="J35" s="31">
        <v>3</v>
      </c>
      <c r="K35" s="31"/>
      <c r="L35" s="31" t="s">
        <v>48</v>
      </c>
      <c r="M35" s="31"/>
      <c r="N35" s="31"/>
      <c r="O35" s="31" t="s">
        <v>68</v>
      </c>
      <c r="P35" s="31" t="s">
        <v>47</v>
      </c>
      <c r="Q35" s="31"/>
      <c r="R35" s="31"/>
      <c r="S35" s="31"/>
      <c r="T35" s="31"/>
      <c r="U35" s="31"/>
      <c r="V35" s="31"/>
      <c r="W35" s="31"/>
      <c r="X35" s="31" t="s">
        <v>48</v>
      </c>
      <c r="Y35" s="31" t="s">
        <v>38</v>
      </c>
      <c r="Z35" s="31" t="s">
        <v>38</v>
      </c>
      <c r="AA35" s="31"/>
      <c r="AB35" s="31"/>
      <c r="AC35" s="32"/>
    </row>
    <row r="36" spans="1:29">
      <c r="A36" s="31">
        <v>33</v>
      </c>
      <c r="B36" s="31" t="s">
        <v>122</v>
      </c>
      <c r="C36" s="31" t="s">
        <v>121</v>
      </c>
      <c r="D36" s="31">
        <v>56</v>
      </c>
      <c r="E36" s="31" t="s">
        <v>31</v>
      </c>
      <c r="F36" s="31">
        <v>149</v>
      </c>
      <c r="G36" s="31">
        <v>66</v>
      </c>
      <c r="H36" s="31"/>
      <c r="I36" s="31" t="s">
        <v>32</v>
      </c>
      <c r="J36" s="31">
        <v>4</v>
      </c>
      <c r="K36" s="31"/>
      <c r="L36" s="31" t="s">
        <v>52</v>
      </c>
      <c r="M36" s="31"/>
      <c r="N36" s="31" t="s">
        <v>47</v>
      </c>
      <c r="O36" s="31"/>
      <c r="P36" s="31"/>
      <c r="Q36" s="31"/>
      <c r="R36" s="31"/>
      <c r="S36" s="31"/>
      <c r="T36" s="31"/>
      <c r="U36" s="31"/>
      <c r="V36" s="31"/>
      <c r="W36" s="31"/>
      <c r="X36" s="31" t="s">
        <v>52</v>
      </c>
      <c r="Y36" s="31" t="s">
        <v>38</v>
      </c>
      <c r="Z36" s="31" t="s">
        <v>38</v>
      </c>
      <c r="AA36" s="31"/>
      <c r="AB36" s="31"/>
      <c r="AC36" s="32"/>
    </row>
    <row r="37" spans="1:29">
      <c r="A37" s="31">
        <v>34</v>
      </c>
      <c r="B37" s="31" t="s">
        <v>124</v>
      </c>
      <c r="C37" s="31" t="s">
        <v>123</v>
      </c>
      <c r="D37" s="31">
        <v>57</v>
      </c>
      <c r="E37" s="31" t="s">
        <v>31</v>
      </c>
      <c r="F37" s="31">
        <v>149</v>
      </c>
      <c r="G37" s="31">
        <v>70</v>
      </c>
      <c r="H37" s="31"/>
      <c r="I37" s="31" t="s">
        <v>38</v>
      </c>
      <c r="J37" s="31">
        <v>4</v>
      </c>
      <c r="K37" s="31"/>
      <c r="L37" s="31" t="s">
        <v>52</v>
      </c>
      <c r="M37" s="31"/>
      <c r="N37" s="31"/>
      <c r="O37" s="31" t="s">
        <v>47</v>
      </c>
      <c r="P37" s="31"/>
      <c r="Q37" s="31"/>
      <c r="R37" s="31"/>
      <c r="S37" s="31"/>
      <c r="T37" s="31"/>
      <c r="U37" s="31"/>
      <c r="V37" s="31"/>
      <c r="W37" s="31">
        <v>40</v>
      </c>
      <c r="X37" s="31" t="s">
        <v>52</v>
      </c>
      <c r="Y37" s="31" t="s">
        <v>38</v>
      </c>
      <c r="Z37" s="31" t="s">
        <v>38</v>
      </c>
      <c r="AA37" s="31"/>
      <c r="AB37" s="31"/>
      <c r="AC37" s="32"/>
    </row>
    <row r="38" spans="1:29">
      <c r="A38" s="31">
        <v>35</v>
      </c>
      <c r="B38" s="31" t="s">
        <v>191</v>
      </c>
      <c r="C38" s="31" t="s">
        <v>125</v>
      </c>
      <c r="D38" s="31">
        <v>54</v>
      </c>
      <c r="E38" s="31" t="s">
        <v>31</v>
      </c>
      <c r="F38" s="31">
        <v>155</v>
      </c>
      <c r="G38" s="31">
        <v>85</v>
      </c>
      <c r="H38" s="31"/>
      <c r="I38" s="31" t="s">
        <v>32</v>
      </c>
      <c r="J38" s="31">
        <v>4</v>
      </c>
      <c r="K38" s="31"/>
      <c r="L38" s="31" t="s">
        <v>33</v>
      </c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>
        <v>34</v>
      </c>
      <c r="X38" s="31" t="s">
        <v>33</v>
      </c>
      <c r="Y38" s="31" t="s">
        <v>38</v>
      </c>
      <c r="Z38" s="31" t="s">
        <v>32</v>
      </c>
      <c r="AA38" s="31" t="s">
        <v>38</v>
      </c>
      <c r="AB38" s="31"/>
      <c r="AC38" s="32"/>
    </row>
    <row r="39" spans="1:29">
      <c r="A39" s="31"/>
      <c r="B39" s="31" t="s">
        <v>148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2"/>
    </row>
    <row r="40" spans="1:29">
      <c r="A40" s="16">
        <v>14</v>
      </c>
      <c r="B40" s="16" t="s">
        <v>178</v>
      </c>
      <c r="C40" s="16" t="s">
        <v>179</v>
      </c>
      <c r="D40" s="28">
        <v>43</v>
      </c>
      <c r="E40" s="28" t="s">
        <v>31</v>
      </c>
      <c r="F40" s="16">
        <v>155</v>
      </c>
      <c r="G40" s="16">
        <v>62</v>
      </c>
      <c r="H40" s="16"/>
      <c r="I40" s="16"/>
      <c r="N40" t="s">
        <v>47</v>
      </c>
      <c r="O40" t="s">
        <v>47</v>
      </c>
      <c r="W40">
        <v>37</v>
      </c>
    </row>
    <row r="41" spans="1:29">
      <c r="A41" s="31"/>
      <c r="B41" s="16" t="s">
        <v>185</v>
      </c>
      <c r="C41" s="16" t="s">
        <v>186</v>
      </c>
      <c r="D41" s="31">
        <v>58</v>
      </c>
      <c r="E41" s="31" t="s">
        <v>31</v>
      </c>
      <c r="F41" s="31">
        <v>162</v>
      </c>
      <c r="G41" s="31">
        <v>59</v>
      </c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>
        <v>39</v>
      </c>
      <c r="X41" s="31"/>
      <c r="Y41" s="31"/>
      <c r="Z41" s="31"/>
      <c r="AA41" s="31"/>
      <c r="AB41" s="31"/>
      <c r="AC41" s="32"/>
    </row>
    <row r="42" spans="1:29">
      <c r="A42" s="31"/>
      <c r="B42" s="16" t="s">
        <v>187</v>
      </c>
      <c r="C42" s="16" t="s">
        <v>188</v>
      </c>
      <c r="D42" s="31">
        <v>60</v>
      </c>
      <c r="E42" s="31" t="s">
        <v>31</v>
      </c>
      <c r="F42" s="31">
        <v>151</v>
      </c>
      <c r="G42" s="31">
        <v>50</v>
      </c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>
        <v>28</v>
      </c>
      <c r="X42" s="31"/>
      <c r="Y42" s="31"/>
      <c r="Z42" s="31"/>
      <c r="AA42" s="31"/>
      <c r="AB42" s="31"/>
      <c r="AC42" s="32"/>
    </row>
    <row r="43" spans="1:29">
      <c r="A43" s="31"/>
      <c r="B43" s="16" t="s">
        <v>190</v>
      </c>
      <c r="C43" s="16" t="s">
        <v>97</v>
      </c>
      <c r="D43" s="16">
        <v>45</v>
      </c>
      <c r="E43" s="16" t="s">
        <v>31</v>
      </c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>
        <v>28</v>
      </c>
      <c r="X43" s="31"/>
      <c r="Y43" s="31"/>
      <c r="Z43" s="31"/>
      <c r="AA43" s="31"/>
      <c r="AB43" s="31"/>
      <c r="AC43" s="32"/>
    </row>
    <row r="44" spans="1:29">
      <c r="A44" s="16"/>
      <c r="B44" s="16" t="s">
        <v>183</v>
      </c>
      <c r="C44" s="20" t="s">
        <v>184</v>
      </c>
      <c r="D44" s="28">
        <v>41</v>
      </c>
      <c r="E44" s="28" t="s">
        <v>31</v>
      </c>
      <c r="F44" s="16">
        <v>163</v>
      </c>
      <c r="G44" s="16">
        <v>54</v>
      </c>
      <c r="H44" s="16"/>
      <c r="I44" s="16"/>
      <c r="W44">
        <v>39</v>
      </c>
    </row>
    <row r="45" spans="1:29">
      <c r="A45" s="16"/>
      <c r="B45" s="16"/>
      <c r="C45" s="20"/>
      <c r="D45" s="28"/>
      <c r="E45" s="28"/>
      <c r="F45" s="16"/>
      <c r="G45" s="16"/>
      <c r="H45" s="16"/>
      <c r="I45" s="16"/>
    </row>
    <row r="46" spans="1:29">
      <c r="A46" s="16"/>
      <c r="B46" s="16"/>
      <c r="C46" s="20"/>
      <c r="D46" s="28"/>
      <c r="E46" s="28"/>
      <c r="F46" s="16"/>
      <c r="G46" s="16"/>
      <c r="H46" s="16"/>
      <c r="I46" s="16"/>
    </row>
    <row r="47" spans="1:29">
      <c r="A47" s="31" t="s">
        <v>173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2"/>
    </row>
    <row r="48" spans="1:29">
      <c r="A48" s="16">
        <v>1</v>
      </c>
      <c r="B48" s="16" t="s">
        <v>147</v>
      </c>
      <c r="C48" s="16" t="s">
        <v>146</v>
      </c>
      <c r="D48" s="16">
        <v>54</v>
      </c>
      <c r="E48" s="16" t="s">
        <v>31</v>
      </c>
      <c r="F48" s="16">
        <v>160</v>
      </c>
      <c r="G48" s="16">
        <v>55</v>
      </c>
      <c r="H48" s="16"/>
      <c r="I48" s="16"/>
      <c r="W48" s="31">
        <v>33</v>
      </c>
    </row>
    <row r="49" spans="1:29">
      <c r="A49" s="16">
        <v>2</v>
      </c>
      <c r="B49" s="16" t="s">
        <v>149</v>
      </c>
      <c r="C49" s="16" t="s">
        <v>150</v>
      </c>
      <c r="D49" s="16">
        <v>55</v>
      </c>
      <c r="E49" s="16" t="s">
        <v>53</v>
      </c>
      <c r="F49" s="16">
        <v>165</v>
      </c>
      <c r="G49" s="16">
        <v>57</v>
      </c>
      <c r="H49" s="16"/>
      <c r="I49" s="16"/>
      <c r="W49" s="31">
        <v>32</v>
      </c>
    </row>
    <row r="50" spans="1:29">
      <c r="A50" s="16">
        <v>5</v>
      </c>
      <c r="B50" s="23" t="s">
        <v>151</v>
      </c>
      <c r="C50" s="24" t="s">
        <v>162</v>
      </c>
      <c r="D50" s="25" t="s">
        <v>152</v>
      </c>
      <c r="E50" s="26" t="s">
        <v>31</v>
      </c>
      <c r="F50" s="16">
        <v>156</v>
      </c>
      <c r="G50" s="16">
        <v>60</v>
      </c>
      <c r="H50" s="16"/>
      <c r="I50" s="16" t="s">
        <v>35</v>
      </c>
      <c r="W50">
        <v>28</v>
      </c>
    </row>
    <row r="51" spans="1:29">
      <c r="A51" s="16">
        <v>6</v>
      </c>
      <c r="B51" s="27" t="s">
        <v>153</v>
      </c>
      <c r="C51" s="27" t="s">
        <v>163</v>
      </c>
      <c r="D51" s="27" t="s">
        <v>154</v>
      </c>
      <c r="E51" s="28" t="s">
        <v>53</v>
      </c>
      <c r="F51" s="16">
        <v>160</v>
      </c>
      <c r="G51" s="16">
        <v>58</v>
      </c>
      <c r="H51" s="16"/>
      <c r="I51" s="16"/>
      <c r="W51" s="31">
        <v>36</v>
      </c>
    </row>
    <row r="52" spans="1:29">
      <c r="A52" s="16">
        <v>7</v>
      </c>
      <c r="B52" s="27" t="s">
        <v>155</v>
      </c>
      <c r="C52" s="27" t="s">
        <v>164</v>
      </c>
      <c r="D52" s="27" t="s">
        <v>156</v>
      </c>
      <c r="E52" s="27" t="s">
        <v>53</v>
      </c>
      <c r="F52" s="16">
        <v>173</v>
      </c>
      <c r="G52" s="16">
        <v>68</v>
      </c>
      <c r="H52" s="16"/>
      <c r="I52" s="16"/>
      <c r="W52" s="31">
        <v>34</v>
      </c>
    </row>
    <row r="53" spans="1:29">
      <c r="A53" s="16">
        <v>8</v>
      </c>
      <c r="B53" s="28" t="s">
        <v>157</v>
      </c>
      <c r="C53" s="29" t="s">
        <v>165</v>
      </c>
      <c r="D53" s="28" t="s">
        <v>158</v>
      </c>
      <c r="E53" s="28" t="s">
        <v>31</v>
      </c>
      <c r="F53" s="16">
        <v>153</v>
      </c>
      <c r="G53" s="16">
        <v>60</v>
      </c>
      <c r="H53" s="16"/>
      <c r="I53" s="16"/>
      <c r="W53">
        <v>31</v>
      </c>
    </row>
    <row r="54" spans="1:29">
      <c r="A54" s="16">
        <v>9</v>
      </c>
      <c r="B54" s="28" t="s">
        <v>159</v>
      </c>
      <c r="C54" s="29" t="s">
        <v>167</v>
      </c>
      <c r="D54" s="28" t="s">
        <v>160</v>
      </c>
      <c r="E54" s="28" t="s">
        <v>31</v>
      </c>
      <c r="F54" s="16">
        <v>156</v>
      </c>
      <c r="G54" s="16">
        <v>46</v>
      </c>
      <c r="H54" s="16"/>
      <c r="I54" s="16"/>
      <c r="W54">
        <v>41</v>
      </c>
    </row>
    <row r="55" spans="1:29">
      <c r="A55" s="16">
        <v>10</v>
      </c>
      <c r="B55" s="28" t="s">
        <v>182</v>
      </c>
      <c r="C55" s="28" t="s">
        <v>166</v>
      </c>
      <c r="D55" s="28" t="s">
        <v>161</v>
      </c>
      <c r="E55" s="28" t="s">
        <v>31</v>
      </c>
      <c r="F55" s="16">
        <v>145</v>
      </c>
      <c r="G55" s="16">
        <v>45</v>
      </c>
      <c r="H55" s="16"/>
      <c r="I55" s="16"/>
      <c r="W55">
        <v>32</v>
      </c>
    </row>
    <row r="56" spans="1:29">
      <c r="A56" s="16">
        <v>11</v>
      </c>
      <c r="B56" s="16" t="s">
        <v>171</v>
      </c>
      <c r="C56" s="16" t="s">
        <v>172</v>
      </c>
      <c r="D56" s="28">
        <v>60</v>
      </c>
      <c r="E56" s="28" t="s">
        <v>53</v>
      </c>
      <c r="F56" s="16">
        <v>155</v>
      </c>
      <c r="G56" s="16">
        <v>73</v>
      </c>
      <c r="H56" s="16"/>
      <c r="I56" s="16" t="s">
        <v>38</v>
      </c>
      <c r="W56">
        <v>36</v>
      </c>
    </row>
    <row r="57" spans="1:29">
      <c r="A57" s="16">
        <v>12</v>
      </c>
      <c r="B57" s="16" t="s">
        <v>174</v>
      </c>
      <c r="C57" s="20" t="s">
        <v>175</v>
      </c>
      <c r="D57" s="28">
        <v>57</v>
      </c>
      <c r="E57" s="28" t="s">
        <v>53</v>
      </c>
      <c r="F57" s="16">
        <v>175</v>
      </c>
      <c r="G57" s="16">
        <v>74</v>
      </c>
      <c r="H57" s="16"/>
      <c r="I57" s="16"/>
      <c r="N57" t="s">
        <v>68</v>
      </c>
      <c r="O57" t="s">
        <v>68</v>
      </c>
      <c r="P57" t="s">
        <v>68</v>
      </c>
      <c r="Q57" t="s">
        <v>68</v>
      </c>
      <c r="R57" t="s">
        <v>68</v>
      </c>
      <c r="W57">
        <v>35</v>
      </c>
    </row>
    <row r="58" spans="1:29">
      <c r="A58" s="16">
        <v>13</v>
      </c>
      <c r="B58" s="16" t="s">
        <v>176</v>
      </c>
      <c r="C58" s="20" t="s">
        <v>177</v>
      </c>
      <c r="D58" s="28">
        <v>63</v>
      </c>
      <c r="E58" s="28" t="s">
        <v>53</v>
      </c>
      <c r="F58" s="16">
        <v>170</v>
      </c>
      <c r="G58" s="16">
        <v>73</v>
      </c>
      <c r="H58" s="16"/>
      <c r="I58" s="16" t="s">
        <v>38</v>
      </c>
      <c r="W58">
        <v>34</v>
      </c>
    </row>
    <row r="59" spans="1:29" ht="16.8">
      <c r="A59" s="16">
        <v>15</v>
      </c>
      <c r="B59" s="16" t="s">
        <v>180</v>
      </c>
      <c r="C59" s="36" t="s">
        <v>181</v>
      </c>
      <c r="D59" s="28">
        <v>59</v>
      </c>
      <c r="E59" s="28" t="s">
        <v>31</v>
      </c>
      <c r="F59" s="16">
        <v>161</v>
      </c>
      <c r="G59" s="16">
        <v>64</v>
      </c>
      <c r="H59" s="16"/>
      <c r="I59" s="16"/>
      <c r="W59">
        <v>29</v>
      </c>
    </row>
    <row r="60" spans="1:29">
      <c r="A60" s="31"/>
      <c r="B60" s="16" t="s">
        <v>190</v>
      </c>
      <c r="C60" s="16" t="s">
        <v>97</v>
      </c>
      <c r="D60" s="16">
        <v>45</v>
      </c>
      <c r="E60" s="16" t="s">
        <v>31</v>
      </c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>
        <v>28</v>
      </c>
      <c r="X60" s="31"/>
      <c r="Y60" s="31"/>
      <c r="Z60" s="31"/>
      <c r="AA60" s="31"/>
      <c r="AB60" s="31"/>
      <c r="AC60" s="32"/>
    </row>
    <row r="61" spans="1:29">
      <c r="A61" s="31">
        <v>32</v>
      </c>
      <c r="B61" s="32" t="s">
        <v>120</v>
      </c>
      <c r="C61" s="31" t="s">
        <v>65</v>
      </c>
      <c r="D61" s="31">
        <v>65</v>
      </c>
      <c r="E61" s="31" t="s">
        <v>31</v>
      </c>
      <c r="F61" s="31"/>
      <c r="G61" s="31"/>
      <c r="H61" s="31"/>
      <c r="I61" s="31" t="s">
        <v>32</v>
      </c>
      <c r="J61" s="31">
        <v>3</v>
      </c>
      <c r="K61" s="31"/>
      <c r="L61" s="31" t="s">
        <v>48</v>
      </c>
      <c r="M61" s="31"/>
      <c r="N61" s="31"/>
      <c r="O61" s="31" t="s">
        <v>68</v>
      </c>
      <c r="P61" s="31" t="s">
        <v>47</v>
      </c>
      <c r="Q61" s="31"/>
      <c r="R61" s="31"/>
      <c r="S61" s="31"/>
      <c r="T61" s="31"/>
      <c r="U61" s="31"/>
      <c r="V61" s="31"/>
      <c r="W61" s="31">
        <v>32</v>
      </c>
      <c r="X61" s="31" t="s">
        <v>48</v>
      </c>
      <c r="Y61" s="31" t="s">
        <v>38</v>
      </c>
      <c r="Z61" s="31" t="s">
        <v>38</v>
      </c>
      <c r="AA61" s="31"/>
      <c r="AB61" s="31"/>
      <c r="AC61" s="32"/>
    </row>
    <row r="62" spans="1:29">
      <c r="A62" s="31">
        <v>33</v>
      </c>
      <c r="B62" s="31" t="s">
        <v>122</v>
      </c>
      <c r="C62" s="31" t="s">
        <v>121</v>
      </c>
      <c r="D62" s="31">
        <v>56</v>
      </c>
      <c r="E62" s="31" t="s">
        <v>31</v>
      </c>
      <c r="F62" s="31">
        <v>149</v>
      </c>
      <c r="G62" s="31">
        <v>66</v>
      </c>
      <c r="H62" s="31"/>
      <c r="I62" s="31" t="s">
        <v>32</v>
      </c>
      <c r="J62" s="31">
        <v>4</v>
      </c>
      <c r="K62" s="31"/>
      <c r="L62" s="31" t="s">
        <v>52</v>
      </c>
      <c r="M62" s="31"/>
      <c r="N62" s="31" t="s">
        <v>47</v>
      </c>
      <c r="O62" s="31"/>
      <c r="P62" s="31"/>
      <c r="Q62" s="31"/>
      <c r="R62" s="31"/>
      <c r="S62" s="31"/>
      <c r="T62" s="31"/>
      <c r="U62" s="31"/>
      <c r="V62" s="31"/>
      <c r="W62" s="31">
        <v>29</v>
      </c>
      <c r="X62" s="31" t="s">
        <v>52</v>
      </c>
      <c r="Y62" s="31" t="s">
        <v>38</v>
      </c>
      <c r="Z62" s="31" t="s">
        <v>38</v>
      </c>
      <c r="AA62" s="31"/>
      <c r="AB62" s="31"/>
      <c r="AC62" s="32"/>
    </row>
    <row r="65" spans="1:24" ht="28.2">
      <c r="A65" s="18" t="s">
        <v>134</v>
      </c>
      <c r="B65" s="8" t="s">
        <v>144</v>
      </c>
      <c r="C65" s="9">
        <v>365408</v>
      </c>
      <c r="D65" s="5">
        <v>50</v>
      </c>
      <c r="E65" s="16" t="s">
        <v>31</v>
      </c>
      <c r="F65" s="16"/>
      <c r="G65" s="16"/>
      <c r="H65" s="16"/>
      <c r="I65" s="16"/>
      <c r="J65" s="16"/>
      <c r="K65" s="16"/>
      <c r="L65" s="16"/>
      <c r="W65">
        <v>39</v>
      </c>
    </row>
    <row r="66" spans="1:24" ht="27.6">
      <c r="A66" s="17">
        <v>1</v>
      </c>
      <c r="B66" s="3" t="s">
        <v>135</v>
      </c>
      <c r="C66" s="6">
        <v>1862012</v>
      </c>
      <c r="D66" s="5">
        <f>2022-1957</f>
        <v>65</v>
      </c>
      <c r="E66" s="16" t="s">
        <v>31</v>
      </c>
      <c r="F66" s="16"/>
      <c r="G66" s="16"/>
      <c r="H66" s="16"/>
      <c r="I66" s="16" t="s">
        <v>38</v>
      </c>
      <c r="J66" s="16">
        <v>5</v>
      </c>
      <c r="K66" s="16"/>
      <c r="L66" s="16" t="s">
        <v>33</v>
      </c>
      <c r="W66">
        <v>39</v>
      </c>
      <c r="X66" t="s">
        <v>33</v>
      </c>
    </row>
    <row r="67" spans="1:24">
      <c r="A67" s="16">
        <v>2</v>
      </c>
      <c r="B67" s="3" t="s">
        <v>136</v>
      </c>
      <c r="C67" s="6">
        <v>279451</v>
      </c>
      <c r="D67" s="6">
        <f>2022-1956</f>
        <v>66</v>
      </c>
      <c r="E67" s="16" t="s">
        <v>31</v>
      </c>
      <c r="F67" s="16"/>
      <c r="G67" s="16"/>
      <c r="H67" s="16"/>
      <c r="I67" s="16" t="s">
        <v>34</v>
      </c>
      <c r="J67" s="16">
        <v>3</v>
      </c>
      <c r="K67" s="16"/>
      <c r="L67" s="16" t="s">
        <v>52</v>
      </c>
      <c r="X67" t="s">
        <v>52</v>
      </c>
    </row>
    <row r="68" spans="1:24" ht="27.6">
      <c r="A68" s="17">
        <v>3</v>
      </c>
      <c r="B68" s="3" t="s">
        <v>137</v>
      </c>
      <c r="C68" s="6">
        <v>22146</v>
      </c>
      <c r="D68" s="5">
        <f>2022-1969</f>
        <v>53</v>
      </c>
      <c r="E68" s="16" t="s">
        <v>31</v>
      </c>
      <c r="F68" s="16"/>
      <c r="G68" s="16"/>
      <c r="H68" s="16"/>
      <c r="I68" s="16" t="s">
        <v>34</v>
      </c>
      <c r="J68" s="16">
        <v>4</v>
      </c>
      <c r="K68" s="16"/>
      <c r="L68" s="16" t="s">
        <v>33</v>
      </c>
      <c r="W68">
        <v>33</v>
      </c>
      <c r="X68" t="s">
        <v>33</v>
      </c>
    </row>
    <row r="69" spans="1:24">
      <c r="A69" s="16">
        <v>4</v>
      </c>
      <c r="B69" s="10" t="s">
        <v>138</v>
      </c>
      <c r="C69" s="11">
        <v>822971</v>
      </c>
      <c r="D69" s="15">
        <v>58</v>
      </c>
      <c r="E69" s="16" t="s">
        <v>31</v>
      </c>
      <c r="F69" s="16"/>
      <c r="G69" s="16"/>
      <c r="H69" s="16"/>
      <c r="I69" s="16" t="s">
        <v>32</v>
      </c>
      <c r="J69" s="16">
        <v>4</v>
      </c>
      <c r="K69" s="16"/>
      <c r="L69" s="16" t="s">
        <v>52</v>
      </c>
      <c r="W69">
        <v>35</v>
      </c>
      <c r="X69" t="s">
        <v>52</v>
      </c>
    </row>
    <row r="70" spans="1:24">
      <c r="A70" s="17">
        <v>5</v>
      </c>
      <c r="B70" s="12" t="s">
        <v>139</v>
      </c>
      <c r="C70" s="13">
        <v>1926820</v>
      </c>
      <c r="D70" s="14">
        <v>51</v>
      </c>
      <c r="E70" s="16" t="s">
        <v>31</v>
      </c>
      <c r="F70" s="16"/>
      <c r="G70" s="16"/>
      <c r="H70" s="16"/>
      <c r="I70" s="16" t="s">
        <v>38</v>
      </c>
      <c r="J70" s="16">
        <v>4</v>
      </c>
      <c r="K70" s="16"/>
      <c r="L70" s="16" t="s">
        <v>52</v>
      </c>
      <c r="W70">
        <v>43</v>
      </c>
      <c r="X70" t="s">
        <v>52</v>
      </c>
    </row>
    <row r="71" spans="1:24">
      <c r="A71" s="16">
        <v>6</v>
      </c>
      <c r="B71" s="3" t="s">
        <v>140</v>
      </c>
      <c r="C71" s="6">
        <v>1894898</v>
      </c>
      <c r="D71" s="14">
        <v>53</v>
      </c>
      <c r="E71" s="16" t="s">
        <v>31</v>
      </c>
      <c r="F71" s="16"/>
      <c r="G71" s="16"/>
      <c r="H71" s="16"/>
      <c r="I71" s="16" t="s">
        <v>32</v>
      </c>
      <c r="J71" s="16">
        <v>3</v>
      </c>
      <c r="K71" s="16"/>
      <c r="L71" s="16" t="s">
        <v>52</v>
      </c>
      <c r="X71" t="s">
        <v>52</v>
      </c>
    </row>
    <row r="72" spans="1:24">
      <c r="A72" s="16">
        <v>7</v>
      </c>
      <c r="B72" s="10" t="s">
        <v>141</v>
      </c>
      <c r="C72" s="11">
        <v>1921472</v>
      </c>
      <c r="D72" s="6">
        <f>2024-1970</f>
        <v>54</v>
      </c>
      <c r="E72" s="16" t="s">
        <v>31</v>
      </c>
      <c r="F72" s="16"/>
      <c r="G72" s="16"/>
      <c r="H72" s="16"/>
      <c r="I72" s="16" t="s">
        <v>32</v>
      </c>
      <c r="J72" s="16">
        <v>4</v>
      </c>
      <c r="K72" s="16"/>
      <c r="L72" s="16" t="s">
        <v>33</v>
      </c>
      <c r="W72">
        <v>29</v>
      </c>
      <c r="X72" t="s">
        <v>33</v>
      </c>
    </row>
    <row r="73" spans="1:24">
      <c r="A73" s="16">
        <v>8</v>
      </c>
      <c r="B73" s="10" t="s">
        <v>142</v>
      </c>
      <c r="C73" s="11">
        <v>1918091</v>
      </c>
      <c r="D73" s="6">
        <f>2024-1956</f>
        <v>68</v>
      </c>
      <c r="E73" s="16" t="s">
        <v>31</v>
      </c>
      <c r="F73" s="16"/>
      <c r="G73" s="16"/>
      <c r="H73" s="16"/>
      <c r="I73" s="16" t="s">
        <v>38</v>
      </c>
      <c r="J73" s="16">
        <v>4</v>
      </c>
      <c r="K73" s="16"/>
      <c r="L73" s="16" t="s">
        <v>33</v>
      </c>
      <c r="W73">
        <v>37</v>
      </c>
      <c r="X73" t="s">
        <v>33</v>
      </c>
    </row>
    <row r="74" spans="1:24" ht="27.6">
      <c r="A74" s="16">
        <v>9</v>
      </c>
      <c r="B74" s="3" t="s">
        <v>143</v>
      </c>
      <c r="C74" s="6">
        <v>1877268</v>
      </c>
      <c r="D74" s="6">
        <f>2023-1953</f>
        <v>70</v>
      </c>
      <c r="E74" s="16" t="s">
        <v>31</v>
      </c>
      <c r="F74" s="16"/>
      <c r="G74" s="16"/>
      <c r="H74" s="16"/>
      <c r="I74" s="16" t="s">
        <v>38</v>
      </c>
      <c r="J74" s="16">
        <v>4</v>
      </c>
      <c r="K74" s="16"/>
      <c r="L74" s="16" t="s">
        <v>52</v>
      </c>
      <c r="W74">
        <v>29</v>
      </c>
      <c r="X74" t="s">
        <v>52</v>
      </c>
    </row>
    <row r="75" spans="1:24" s="16" customFormat="1" ht="13.8">
      <c r="A75" s="21">
        <v>10</v>
      </c>
      <c r="B75" s="3" t="s">
        <v>170</v>
      </c>
      <c r="C75" s="6">
        <v>1787175</v>
      </c>
      <c r="D75" s="5">
        <f>2020-1969</f>
        <v>51</v>
      </c>
      <c r="E75" s="7" t="s">
        <v>31</v>
      </c>
      <c r="F75" s="5"/>
      <c r="G75" s="6"/>
      <c r="H75" s="7"/>
      <c r="I75" s="3"/>
      <c r="W75" s="16">
        <v>38</v>
      </c>
    </row>
    <row r="76" spans="1:24">
      <c r="A76" s="21">
        <v>11</v>
      </c>
      <c r="B76" s="3" t="s">
        <v>169</v>
      </c>
      <c r="C76" s="4">
        <v>1803042</v>
      </c>
      <c r="D76" s="5">
        <v>71</v>
      </c>
      <c r="E76" s="7" t="s">
        <v>53</v>
      </c>
      <c r="F76" s="5"/>
      <c r="G76" s="6"/>
      <c r="H76" s="3"/>
      <c r="I76" s="3" t="s">
        <v>35</v>
      </c>
      <c r="J76" s="16"/>
      <c r="K76" s="16"/>
      <c r="L76" s="16"/>
      <c r="W76">
        <v>38</v>
      </c>
    </row>
    <row r="77" spans="1:24">
      <c r="A77" s="21">
        <v>12</v>
      </c>
      <c r="B77" s="3" t="s">
        <v>168</v>
      </c>
      <c r="C77" s="6">
        <v>1800818</v>
      </c>
      <c r="D77" s="6">
        <v>43</v>
      </c>
      <c r="E77" s="7" t="s">
        <v>53</v>
      </c>
      <c r="F77" s="5"/>
      <c r="G77" s="6"/>
      <c r="H77" s="7"/>
      <c r="I77" s="3" t="s">
        <v>34</v>
      </c>
      <c r="J77" s="16"/>
      <c r="K77" s="16"/>
      <c r="L77" s="16"/>
      <c r="W77">
        <v>35</v>
      </c>
    </row>
    <row r="78" spans="1:24" ht="28.2">
      <c r="A78" s="22"/>
      <c r="B78" s="18" t="s">
        <v>192</v>
      </c>
      <c r="C78" s="16"/>
      <c r="D78" s="16"/>
      <c r="E78" s="20"/>
      <c r="F78" s="16"/>
      <c r="G78" s="16"/>
      <c r="H78" s="16"/>
      <c r="I78" s="16"/>
      <c r="J78" s="16"/>
      <c r="K78" s="16"/>
      <c r="L78" s="16"/>
      <c r="W78">
        <v>36</v>
      </c>
    </row>
  </sheetData>
  <mergeCells count="4">
    <mergeCell ref="M1:Q1"/>
    <mergeCell ref="K1:L1"/>
    <mergeCell ref="R1:T1"/>
    <mergeCell ref="U1:V1"/>
  </mergeCells>
  <conditionalFormatting sqref="B51">
    <cfRule type="duplicateValues" dxfId="7" priority="2"/>
    <cfRule type="duplicateValues" dxfId="6" priority="3"/>
  </conditionalFormatting>
  <conditionalFormatting sqref="C51">
    <cfRule type="duplicateValues" dxfId="5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E0CC-33C3-D443-955F-46D0796242C7}">
  <dimension ref="A3:AD30"/>
  <sheetViews>
    <sheetView workbookViewId="0">
      <selection activeCell="M25" sqref="M25"/>
    </sheetView>
  </sheetViews>
  <sheetFormatPr defaultColWidth="11.19921875" defaultRowHeight="15.6"/>
  <sheetData>
    <row r="3" spans="1:30" ht="93.6">
      <c r="A3" s="31">
        <v>1</v>
      </c>
      <c r="B3" s="32" t="s">
        <v>29</v>
      </c>
      <c r="C3" s="33" t="s">
        <v>30</v>
      </c>
      <c r="D3" s="31">
        <v>40</v>
      </c>
      <c r="E3" s="31" t="s">
        <v>31</v>
      </c>
      <c r="F3" s="31">
        <v>165</v>
      </c>
      <c r="G3" s="31">
        <v>76</v>
      </c>
      <c r="H3" s="33">
        <v>28.3</v>
      </c>
      <c r="I3" s="31" t="s">
        <v>44</v>
      </c>
      <c r="J3" s="31">
        <v>4</v>
      </c>
      <c r="K3" s="31"/>
      <c r="L3" s="31" t="s">
        <v>33</v>
      </c>
      <c r="M3" s="31"/>
      <c r="N3" s="31"/>
      <c r="O3" s="31"/>
      <c r="P3" s="31"/>
      <c r="Q3" s="31"/>
      <c r="R3" s="31"/>
      <c r="S3" s="31"/>
      <c r="T3" s="31"/>
      <c r="U3" s="31"/>
      <c r="V3" s="31"/>
      <c r="W3" s="31">
        <v>37</v>
      </c>
      <c r="X3" s="31" t="s">
        <v>33</v>
      </c>
      <c r="Y3" s="31" t="s">
        <v>35</v>
      </c>
      <c r="Z3" s="31" t="s">
        <v>35</v>
      </c>
      <c r="AA3" s="31"/>
      <c r="AB3" s="31"/>
      <c r="AC3" s="31"/>
      <c r="AD3" s="1" t="s">
        <v>128</v>
      </c>
    </row>
    <row r="4" spans="1:30" ht="43.2">
      <c r="A4" s="31">
        <v>2</v>
      </c>
      <c r="B4" s="32" t="s">
        <v>46</v>
      </c>
      <c r="C4" s="31" t="s">
        <v>45</v>
      </c>
      <c r="D4" s="31">
        <v>48</v>
      </c>
      <c r="E4" s="31" t="s">
        <v>31</v>
      </c>
      <c r="F4" s="31">
        <v>155</v>
      </c>
      <c r="G4" s="31">
        <v>62</v>
      </c>
      <c r="H4" s="31">
        <v>25.8</v>
      </c>
      <c r="I4" s="31" t="s">
        <v>32</v>
      </c>
      <c r="J4" s="31">
        <v>4</v>
      </c>
      <c r="K4" s="31"/>
      <c r="L4" s="31" t="s">
        <v>48</v>
      </c>
      <c r="M4" s="31"/>
      <c r="N4" s="31"/>
      <c r="O4" s="31"/>
      <c r="P4" s="31" t="s">
        <v>47</v>
      </c>
      <c r="Q4" s="31"/>
      <c r="R4" s="31"/>
      <c r="S4" s="31"/>
      <c r="T4" s="31"/>
      <c r="U4" s="31"/>
      <c r="V4" s="31"/>
      <c r="W4" s="31">
        <v>28</v>
      </c>
      <c r="X4" s="31" t="s">
        <v>48</v>
      </c>
      <c r="Y4" s="31" t="s">
        <v>38</v>
      </c>
      <c r="Z4" s="31" t="s">
        <v>34</v>
      </c>
      <c r="AA4" s="31" t="s">
        <v>34</v>
      </c>
      <c r="AB4" s="31"/>
      <c r="AC4" s="34" t="s">
        <v>50</v>
      </c>
    </row>
    <row r="5" spans="1:30" ht="28.8">
      <c r="A5" s="31">
        <v>3</v>
      </c>
      <c r="B5" s="32" t="s">
        <v>51</v>
      </c>
      <c r="C5" s="31" t="s">
        <v>64</v>
      </c>
      <c r="D5" s="31">
        <v>69</v>
      </c>
      <c r="E5" s="31" t="s">
        <v>53</v>
      </c>
      <c r="F5" s="31">
        <v>165</v>
      </c>
      <c r="G5" s="31">
        <v>66</v>
      </c>
      <c r="H5" s="31">
        <v>24.2</v>
      </c>
      <c r="I5" s="31" t="s">
        <v>38</v>
      </c>
      <c r="J5" s="31">
        <v>3</v>
      </c>
      <c r="K5" s="31"/>
      <c r="L5" s="31" t="s">
        <v>52</v>
      </c>
      <c r="M5" s="31"/>
      <c r="N5" s="31"/>
      <c r="O5" s="31"/>
      <c r="P5" s="31"/>
      <c r="Q5" s="31"/>
      <c r="R5" s="31"/>
      <c r="S5" s="31" t="s">
        <v>38</v>
      </c>
      <c r="T5" s="31"/>
      <c r="U5" s="31"/>
      <c r="V5" s="31"/>
      <c r="W5" s="31">
        <v>35</v>
      </c>
      <c r="X5" s="31" t="s">
        <v>52</v>
      </c>
      <c r="Y5" s="31" t="s">
        <v>38</v>
      </c>
      <c r="Z5" s="31" t="s">
        <v>38</v>
      </c>
      <c r="AA5" s="31"/>
      <c r="AB5" s="31"/>
      <c r="AC5" s="32"/>
    </row>
    <row r="6" spans="1:30" ht="28.8">
      <c r="A6" s="31">
        <v>4</v>
      </c>
      <c r="B6" s="32" t="s">
        <v>56</v>
      </c>
      <c r="C6" s="31" t="s">
        <v>57</v>
      </c>
      <c r="D6" s="31">
        <v>67</v>
      </c>
      <c r="E6" s="31" t="s">
        <v>31</v>
      </c>
      <c r="F6" s="31">
        <v>155</v>
      </c>
      <c r="G6" s="31">
        <v>40</v>
      </c>
      <c r="H6" s="31">
        <v>16.600000000000001</v>
      </c>
      <c r="I6" s="31" t="s">
        <v>32</v>
      </c>
      <c r="J6" s="31">
        <v>3</v>
      </c>
      <c r="K6" s="31"/>
      <c r="L6" s="31" t="s">
        <v>52</v>
      </c>
      <c r="M6" s="31"/>
      <c r="N6" s="31" t="s">
        <v>47</v>
      </c>
      <c r="O6" s="31"/>
      <c r="P6" s="31"/>
      <c r="Q6" s="31" t="s">
        <v>47</v>
      </c>
      <c r="R6" s="31" t="s">
        <v>35</v>
      </c>
      <c r="S6" s="31"/>
      <c r="T6" s="31"/>
      <c r="U6" s="31"/>
      <c r="V6" s="31"/>
      <c r="W6" s="31">
        <v>36</v>
      </c>
      <c r="X6" s="31" t="s">
        <v>52</v>
      </c>
      <c r="Y6" s="31" t="s">
        <v>38</v>
      </c>
      <c r="Z6" s="31" t="s">
        <v>38</v>
      </c>
      <c r="AA6" s="31"/>
      <c r="AB6" s="31"/>
      <c r="AC6" s="32" t="s">
        <v>67</v>
      </c>
    </row>
    <row r="7" spans="1:30" ht="312">
      <c r="A7" s="31">
        <v>5</v>
      </c>
      <c r="B7" s="32" t="s">
        <v>58</v>
      </c>
      <c r="C7" s="31" t="s">
        <v>59</v>
      </c>
      <c r="D7" s="31">
        <v>49</v>
      </c>
      <c r="E7" s="31" t="s">
        <v>31</v>
      </c>
      <c r="F7" s="31">
        <v>150</v>
      </c>
      <c r="G7" s="31">
        <v>52</v>
      </c>
      <c r="H7" s="31">
        <v>23.1</v>
      </c>
      <c r="I7" s="31" t="s">
        <v>32</v>
      </c>
      <c r="J7" s="31">
        <v>3</v>
      </c>
      <c r="K7" s="31"/>
      <c r="L7" s="31" t="s">
        <v>52</v>
      </c>
      <c r="M7" s="31"/>
      <c r="N7" s="31"/>
      <c r="O7" s="31" t="s">
        <v>68</v>
      </c>
      <c r="P7" s="31" t="s">
        <v>47</v>
      </c>
      <c r="Q7" s="31" t="s">
        <v>47</v>
      </c>
      <c r="R7" s="31"/>
      <c r="S7" s="31" t="s">
        <v>38</v>
      </c>
      <c r="T7" s="31"/>
      <c r="U7" s="31"/>
      <c r="V7" s="31"/>
      <c r="W7" s="31">
        <v>32</v>
      </c>
      <c r="X7" s="31" t="s">
        <v>52</v>
      </c>
      <c r="Y7" s="31" t="s">
        <v>38</v>
      </c>
      <c r="Z7" s="31" t="s">
        <v>34</v>
      </c>
      <c r="AA7" s="31" t="s">
        <v>34</v>
      </c>
      <c r="AB7" s="31"/>
      <c r="AC7" s="32" t="s">
        <v>70</v>
      </c>
      <c r="AD7" s="1" t="s">
        <v>130</v>
      </c>
    </row>
    <row r="8" spans="1:30" ht="43.2">
      <c r="A8" s="31">
        <v>6</v>
      </c>
      <c r="B8" s="32" t="s">
        <v>60</v>
      </c>
      <c r="C8" s="31" t="s">
        <v>61</v>
      </c>
      <c r="D8" s="31">
        <v>66</v>
      </c>
      <c r="E8" s="31" t="s">
        <v>31</v>
      </c>
      <c r="F8" s="31">
        <v>158</v>
      </c>
      <c r="G8" s="31">
        <v>60</v>
      </c>
      <c r="H8" s="31">
        <v>24</v>
      </c>
      <c r="I8" s="31" t="s">
        <v>38</v>
      </c>
      <c r="J8" s="31">
        <v>3</v>
      </c>
      <c r="K8" s="31"/>
      <c r="L8" s="31" t="s">
        <v>52</v>
      </c>
      <c r="M8" s="31"/>
      <c r="N8" s="31"/>
      <c r="O8" s="31" t="s">
        <v>47</v>
      </c>
      <c r="P8" s="31" t="s">
        <v>47</v>
      </c>
      <c r="Q8" s="31" t="s">
        <v>68</v>
      </c>
      <c r="R8" s="31" t="s">
        <v>38</v>
      </c>
      <c r="S8" s="31"/>
      <c r="T8" s="31"/>
      <c r="U8" s="31"/>
      <c r="V8" s="31"/>
      <c r="W8" s="31">
        <v>37</v>
      </c>
      <c r="X8" s="31" t="s">
        <v>52</v>
      </c>
      <c r="Y8" s="31" t="s">
        <v>38</v>
      </c>
      <c r="Z8" s="31" t="s">
        <v>35</v>
      </c>
      <c r="AA8" s="31" t="s">
        <v>34</v>
      </c>
      <c r="AB8" s="31"/>
      <c r="AC8" s="32" t="s">
        <v>71</v>
      </c>
    </row>
    <row r="9" spans="1:30" ht="28.8">
      <c r="A9" s="31">
        <v>7</v>
      </c>
      <c r="B9" s="31" t="s">
        <v>62</v>
      </c>
      <c r="C9" s="31" t="s">
        <v>63</v>
      </c>
      <c r="D9" s="31">
        <v>55</v>
      </c>
      <c r="E9" s="31" t="s">
        <v>31</v>
      </c>
      <c r="F9" s="31">
        <v>168</v>
      </c>
      <c r="G9" s="31">
        <v>73</v>
      </c>
      <c r="H9" s="31">
        <v>25.9</v>
      </c>
      <c r="I9" s="31" t="s">
        <v>32</v>
      </c>
      <c r="J9" s="31">
        <v>3</v>
      </c>
      <c r="K9" s="31"/>
      <c r="L9" s="31" t="s">
        <v>52</v>
      </c>
      <c r="M9" s="31"/>
      <c r="N9" s="31"/>
      <c r="O9" s="31"/>
      <c r="P9" s="31"/>
      <c r="Q9" s="31"/>
      <c r="R9" s="31" t="s">
        <v>38</v>
      </c>
      <c r="S9" s="31"/>
      <c r="T9" s="31"/>
      <c r="U9" s="31"/>
      <c r="V9" s="31"/>
      <c r="W9" s="31">
        <v>43</v>
      </c>
      <c r="X9" s="31" t="s">
        <v>52</v>
      </c>
      <c r="Y9" s="31"/>
      <c r="Z9" s="31" t="s">
        <v>38</v>
      </c>
      <c r="AA9" s="31"/>
      <c r="AB9" s="31"/>
      <c r="AC9" s="32" t="s">
        <v>72</v>
      </c>
    </row>
    <row r="10" spans="1:30" ht="28.8">
      <c r="A10" s="31">
        <v>8</v>
      </c>
      <c r="B10" s="32" t="s">
        <v>79</v>
      </c>
      <c r="C10" s="31" t="s">
        <v>80</v>
      </c>
      <c r="D10" s="31">
        <v>51</v>
      </c>
      <c r="E10" s="31" t="s">
        <v>31</v>
      </c>
      <c r="F10" s="31">
        <v>159</v>
      </c>
      <c r="G10" s="31">
        <v>49</v>
      </c>
      <c r="H10" s="31"/>
      <c r="I10" s="31" t="s">
        <v>32</v>
      </c>
      <c r="J10" s="31">
        <v>4</v>
      </c>
      <c r="K10" s="31"/>
      <c r="L10" s="31" t="s">
        <v>33</v>
      </c>
      <c r="M10" s="31"/>
      <c r="N10" s="31" t="s">
        <v>68</v>
      </c>
      <c r="O10" s="31" t="s">
        <v>68</v>
      </c>
      <c r="P10" s="31"/>
      <c r="Q10" s="31" t="s">
        <v>47</v>
      </c>
      <c r="R10" s="31"/>
      <c r="S10" s="31"/>
      <c r="T10" s="31"/>
      <c r="U10" s="31"/>
      <c r="V10" s="31"/>
      <c r="W10" s="31">
        <v>39</v>
      </c>
      <c r="X10" s="31" t="s">
        <v>33</v>
      </c>
      <c r="Y10" s="31" t="s">
        <v>38</v>
      </c>
      <c r="Z10" s="31" t="s">
        <v>38</v>
      </c>
      <c r="AA10" s="31"/>
      <c r="AB10" s="31"/>
      <c r="AC10" s="32"/>
    </row>
    <row r="11" spans="1:30" ht="28.8">
      <c r="A11" s="31">
        <v>9</v>
      </c>
      <c r="B11" s="32" t="s">
        <v>81</v>
      </c>
      <c r="C11" s="31" t="s">
        <v>82</v>
      </c>
      <c r="D11" s="31">
        <v>63</v>
      </c>
      <c r="E11" s="31" t="s">
        <v>31</v>
      </c>
      <c r="F11" s="31"/>
      <c r="G11" s="31"/>
      <c r="H11" s="31"/>
      <c r="I11" s="31" t="s">
        <v>32</v>
      </c>
      <c r="J11" s="31">
        <v>3</v>
      </c>
      <c r="K11" s="31"/>
      <c r="L11" s="31" t="s">
        <v>52</v>
      </c>
      <c r="M11" s="31"/>
      <c r="N11" s="31" t="s">
        <v>47</v>
      </c>
      <c r="O11" s="31" t="s">
        <v>47</v>
      </c>
      <c r="P11" s="31" t="s">
        <v>47</v>
      </c>
      <c r="Q11" s="31" t="s">
        <v>47</v>
      </c>
      <c r="R11" s="31"/>
      <c r="S11" s="31"/>
      <c r="T11" s="31"/>
      <c r="U11" s="31"/>
      <c r="V11" s="31"/>
      <c r="W11" s="31">
        <v>29</v>
      </c>
      <c r="X11" s="31" t="s">
        <v>52</v>
      </c>
      <c r="Y11" s="31" t="s">
        <v>38</v>
      </c>
      <c r="Z11" s="31" t="s">
        <v>32</v>
      </c>
      <c r="AA11" s="31"/>
      <c r="AB11" s="31"/>
      <c r="AC11" s="32" t="s">
        <v>83</v>
      </c>
    </row>
    <row r="12" spans="1:30">
      <c r="A12" s="31">
        <v>10</v>
      </c>
      <c r="B12" s="32" t="s">
        <v>86</v>
      </c>
      <c r="C12" s="31" t="s">
        <v>87</v>
      </c>
      <c r="D12" s="31">
        <v>49</v>
      </c>
      <c r="E12" s="31" t="s">
        <v>31</v>
      </c>
      <c r="F12" s="31"/>
      <c r="G12" s="31"/>
      <c r="H12" s="31"/>
      <c r="I12" s="31" t="s">
        <v>32</v>
      </c>
      <c r="J12" s="31">
        <v>3</v>
      </c>
      <c r="K12" s="31"/>
      <c r="L12" s="31" t="s">
        <v>52</v>
      </c>
      <c r="M12" s="31"/>
      <c r="N12" s="31" t="s">
        <v>47</v>
      </c>
      <c r="O12" s="31" t="s">
        <v>47</v>
      </c>
      <c r="P12" s="31" t="s">
        <v>47</v>
      </c>
      <c r="Q12" s="31" t="s">
        <v>47</v>
      </c>
      <c r="R12" s="31" t="s">
        <v>38</v>
      </c>
      <c r="S12" s="31"/>
      <c r="T12" s="31"/>
      <c r="U12" s="31"/>
      <c r="V12" s="31"/>
      <c r="W12" s="31">
        <v>37</v>
      </c>
      <c r="X12" s="31" t="s">
        <v>52</v>
      </c>
      <c r="Y12" s="31" t="s">
        <v>38</v>
      </c>
      <c r="Z12" s="31" t="s">
        <v>38</v>
      </c>
      <c r="AA12" s="31" t="s">
        <v>38</v>
      </c>
      <c r="AB12" s="31"/>
      <c r="AC12" s="32"/>
    </row>
    <row r="13" spans="1:30" ht="28.8">
      <c r="A13" s="31">
        <v>11</v>
      </c>
      <c r="B13" s="32" t="s">
        <v>89</v>
      </c>
      <c r="C13" s="31" t="s">
        <v>88</v>
      </c>
      <c r="D13" s="31">
        <v>64</v>
      </c>
      <c r="E13" s="31" t="s">
        <v>31</v>
      </c>
      <c r="F13" s="31"/>
      <c r="G13" s="31"/>
      <c r="H13" s="31"/>
      <c r="I13" s="31" t="s">
        <v>32</v>
      </c>
      <c r="J13" s="31"/>
      <c r="K13" s="31"/>
      <c r="L13" s="31" t="s">
        <v>33</v>
      </c>
      <c r="M13" s="31"/>
      <c r="N13" s="31" t="s">
        <v>68</v>
      </c>
      <c r="O13" s="31" t="s">
        <v>47</v>
      </c>
      <c r="P13" s="31" t="s">
        <v>47</v>
      </c>
      <c r="Q13" s="31" t="s">
        <v>68</v>
      </c>
      <c r="R13" s="35" t="s">
        <v>90</v>
      </c>
      <c r="S13" s="31"/>
      <c r="T13" s="31"/>
      <c r="U13" s="31"/>
      <c r="V13" s="31"/>
      <c r="W13" s="31">
        <v>36</v>
      </c>
      <c r="X13" s="31" t="s">
        <v>33</v>
      </c>
      <c r="Y13" s="31" t="s">
        <v>38</v>
      </c>
      <c r="Z13" s="31" t="s">
        <v>32</v>
      </c>
      <c r="AA13" s="31"/>
      <c r="AB13" s="31"/>
      <c r="AC13" s="32"/>
    </row>
    <row r="14" spans="1:30" ht="28.8">
      <c r="A14" s="31">
        <v>12</v>
      </c>
      <c r="B14" s="32" t="s">
        <v>91</v>
      </c>
      <c r="C14" s="31" t="s">
        <v>92</v>
      </c>
      <c r="D14" s="31">
        <v>71</v>
      </c>
      <c r="E14" s="31" t="s">
        <v>31</v>
      </c>
      <c r="F14" s="31"/>
      <c r="G14" s="31"/>
      <c r="H14" s="31"/>
      <c r="I14" s="31" t="s">
        <v>32</v>
      </c>
      <c r="J14" s="31">
        <v>4</v>
      </c>
      <c r="K14" s="31"/>
      <c r="L14" s="31" t="s">
        <v>52</v>
      </c>
      <c r="M14" s="31"/>
      <c r="N14" s="31" t="s">
        <v>47</v>
      </c>
      <c r="O14" s="31" t="s">
        <v>47</v>
      </c>
      <c r="P14" s="31" t="s">
        <v>47</v>
      </c>
      <c r="Q14" s="31" t="s">
        <v>47</v>
      </c>
      <c r="R14" s="31"/>
      <c r="S14" s="31"/>
      <c r="T14" s="31"/>
      <c r="U14" s="31"/>
      <c r="V14" s="31"/>
      <c r="W14" s="31">
        <v>37</v>
      </c>
      <c r="X14" s="31" t="s">
        <v>33</v>
      </c>
      <c r="Y14" s="31" t="s">
        <v>38</v>
      </c>
      <c r="Z14" s="31" t="s">
        <v>38</v>
      </c>
      <c r="AA14" s="31" t="s">
        <v>38</v>
      </c>
      <c r="AB14" s="31"/>
      <c r="AC14" s="32" t="s">
        <v>93</v>
      </c>
    </row>
    <row r="15" spans="1:30" ht="43.2">
      <c r="A15" s="31">
        <v>13</v>
      </c>
      <c r="B15" s="32" t="s">
        <v>98</v>
      </c>
      <c r="C15" s="31" t="s">
        <v>99</v>
      </c>
      <c r="D15" s="31">
        <v>60</v>
      </c>
      <c r="E15" s="31" t="s">
        <v>31</v>
      </c>
      <c r="F15" s="31"/>
      <c r="G15" s="31"/>
      <c r="H15" s="31"/>
      <c r="I15" s="31" t="s">
        <v>32</v>
      </c>
      <c r="J15" s="31">
        <v>2</v>
      </c>
      <c r="K15" s="31"/>
      <c r="L15" s="31" t="s">
        <v>52</v>
      </c>
      <c r="M15" s="31"/>
      <c r="N15" s="31" t="s">
        <v>47</v>
      </c>
      <c r="O15" s="31" t="s">
        <v>47</v>
      </c>
      <c r="P15" s="31" t="s">
        <v>47</v>
      </c>
      <c r="Q15" s="31" t="s">
        <v>47</v>
      </c>
      <c r="R15" s="31" t="s">
        <v>38</v>
      </c>
      <c r="S15" s="31"/>
      <c r="T15" s="31"/>
      <c r="U15" s="31"/>
      <c r="V15" s="31"/>
      <c r="W15" s="31">
        <v>42</v>
      </c>
      <c r="X15" s="31" t="s">
        <v>52</v>
      </c>
      <c r="Y15" s="31" t="s">
        <v>38</v>
      </c>
      <c r="Z15" s="31" t="s">
        <v>32</v>
      </c>
      <c r="AA15" s="31" t="s">
        <v>32</v>
      </c>
      <c r="AB15" s="31"/>
      <c r="AC15" s="32"/>
    </row>
    <row r="16" spans="1:30" ht="28.8">
      <c r="A16" s="31">
        <v>14</v>
      </c>
      <c r="B16" s="32" t="s">
        <v>100</v>
      </c>
      <c r="C16" s="31" t="s">
        <v>101</v>
      </c>
      <c r="D16" s="31">
        <v>42</v>
      </c>
      <c r="E16" s="31" t="s">
        <v>31</v>
      </c>
      <c r="F16" s="31"/>
      <c r="G16" s="31"/>
      <c r="H16" s="31"/>
      <c r="I16" s="31" t="s">
        <v>32</v>
      </c>
      <c r="J16" s="31">
        <v>4</v>
      </c>
      <c r="K16" s="31"/>
      <c r="L16" s="31" t="s">
        <v>52</v>
      </c>
      <c r="M16" s="31"/>
      <c r="N16" s="31" t="s">
        <v>47</v>
      </c>
      <c r="O16" s="31" t="s">
        <v>47</v>
      </c>
      <c r="P16" s="31" t="s">
        <v>47</v>
      </c>
      <c r="Q16" s="31"/>
      <c r="R16" s="31"/>
      <c r="S16" s="31"/>
      <c r="T16" s="31"/>
      <c r="U16" s="31"/>
      <c r="V16" s="31"/>
      <c r="W16" s="31">
        <v>37</v>
      </c>
      <c r="X16" s="31" t="s">
        <v>52</v>
      </c>
      <c r="Y16" s="31" t="s">
        <v>38</v>
      </c>
      <c r="Z16" s="31" t="s">
        <v>32</v>
      </c>
      <c r="AA16" s="31" t="s">
        <v>32</v>
      </c>
      <c r="AB16" s="31"/>
      <c r="AC16" s="32"/>
    </row>
    <row r="17" spans="1:29">
      <c r="A17" s="31">
        <v>15</v>
      </c>
      <c r="B17" s="32" t="s">
        <v>102</v>
      </c>
      <c r="C17" s="31" t="s">
        <v>103</v>
      </c>
      <c r="D17" s="31">
        <v>59</v>
      </c>
      <c r="E17" s="31" t="s">
        <v>31</v>
      </c>
      <c r="F17" s="31"/>
      <c r="G17" s="31"/>
      <c r="H17" s="31"/>
      <c r="I17" s="31" t="s">
        <v>32</v>
      </c>
      <c r="J17" s="31">
        <v>4</v>
      </c>
      <c r="K17" s="31" t="s">
        <v>52</v>
      </c>
      <c r="L17" s="31" t="s">
        <v>52</v>
      </c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>
        <v>38</v>
      </c>
      <c r="X17" s="31" t="s">
        <v>52</v>
      </c>
      <c r="Y17" s="31" t="s">
        <v>38</v>
      </c>
      <c r="Z17" s="31"/>
      <c r="AA17" s="31"/>
      <c r="AB17" s="31"/>
      <c r="AC17" s="32"/>
    </row>
    <row r="18" spans="1:29" ht="28.8">
      <c r="A18" s="31">
        <v>16</v>
      </c>
      <c r="B18" s="32" t="s">
        <v>104</v>
      </c>
      <c r="C18" s="31" t="s">
        <v>105</v>
      </c>
      <c r="D18" s="31">
        <v>54</v>
      </c>
      <c r="E18" s="31" t="s">
        <v>53</v>
      </c>
      <c r="F18" s="31"/>
      <c r="G18" s="31"/>
      <c r="H18" s="31"/>
      <c r="I18" s="31" t="s">
        <v>38</v>
      </c>
      <c r="J18" s="31">
        <v>4</v>
      </c>
      <c r="K18" s="31"/>
      <c r="L18" s="31" t="s">
        <v>33</v>
      </c>
      <c r="M18" s="31"/>
      <c r="N18" s="31" t="s">
        <v>68</v>
      </c>
      <c r="O18" s="31" t="s">
        <v>68</v>
      </c>
      <c r="P18" s="31" t="s">
        <v>47</v>
      </c>
      <c r="Q18" s="31" t="s">
        <v>47</v>
      </c>
      <c r="R18" s="31"/>
      <c r="S18" s="31"/>
      <c r="T18" s="31"/>
      <c r="U18" s="31"/>
      <c r="V18" s="31"/>
      <c r="W18" s="31">
        <v>39</v>
      </c>
      <c r="X18" s="31" t="s">
        <v>33</v>
      </c>
      <c r="Y18" s="31" t="s">
        <v>38</v>
      </c>
      <c r="Z18" s="31" t="s">
        <v>32</v>
      </c>
      <c r="AA18" s="31"/>
      <c r="AB18" s="31"/>
      <c r="AC18" s="32"/>
    </row>
    <row r="19" spans="1:29" ht="28.8">
      <c r="A19" s="31">
        <v>17</v>
      </c>
      <c r="B19" s="32" t="s">
        <v>106</v>
      </c>
      <c r="C19" s="31" t="s">
        <v>107</v>
      </c>
      <c r="D19" s="31">
        <v>72</v>
      </c>
      <c r="E19" s="31" t="s">
        <v>53</v>
      </c>
      <c r="F19" s="31">
        <v>178</v>
      </c>
      <c r="G19" s="31">
        <v>70</v>
      </c>
      <c r="H19" s="31"/>
      <c r="I19" s="31" t="s">
        <v>32</v>
      </c>
      <c r="J19" s="31">
        <v>3</v>
      </c>
      <c r="K19" s="31"/>
      <c r="L19" s="31" t="s">
        <v>52</v>
      </c>
      <c r="M19" s="31"/>
      <c r="N19" s="31" t="s">
        <v>68</v>
      </c>
      <c r="O19" s="31" t="s">
        <v>47</v>
      </c>
      <c r="P19" s="31" t="s">
        <v>47</v>
      </c>
      <c r="Q19" s="31" t="s">
        <v>47</v>
      </c>
      <c r="R19" s="31" t="s">
        <v>38</v>
      </c>
      <c r="S19" s="31"/>
      <c r="T19" s="31"/>
      <c r="U19" s="31"/>
      <c r="V19" s="31"/>
      <c r="W19" s="31">
        <v>40</v>
      </c>
      <c r="X19" s="31" t="s">
        <v>52</v>
      </c>
      <c r="Y19" s="31" t="s">
        <v>38</v>
      </c>
      <c r="Z19" s="31" t="s">
        <v>38</v>
      </c>
      <c r="AA19" s="31"/>
      <c r="AB19" s="31"/>
      <c r="AC19" s="32"/>
    </row>
    <row r="20" spans="1:29">
      <c r="A20" s="31">
        <v>18</v>
      </c>
      <c r="B20" s="32" t="s">
        <v>108</v>
      </c>
      <c r="C20" s="31" t="s">
        <v>109</v>
      </c>
      <c r="D20" s="31">
        <v>72</v>
      </c>
      <c r="E20" s="31" t="s">
        <v>53</v>
      </c>
      <c r="F20" s="31"/>
      <c r="G20" s="31"/>
      <c r="H20" s="31"/>
      <c r="I20" s="31" t="s">
        <v>32</v>
      </c>
      <c r="J20" s="31">
        <v>2</v>
      </c>
      <c r="K20" s="31"/>
      <c r="L20" s="31" t="s">
        <v>33</v>
      </c>
      <c r="M20" s="31"/>
      <c r="N20" s="31" t="s">
        <v>47</v>
      </c>
      <c r="O20" s="31" t="s">
        <v>68</v>
      </c>
      <c r="P20" s="31" t="s">
        <v>47</v>
      </c>
      <c r="Q20" s="31" t="s">
        <v>47</v>
      </c>
      <c r="R20" s="31"/>
      <c r="S20" s="31" t="s">
        <v>38</v>
      </c>
      <c r="T20" s="31"/>
      <c r="U20" s="31"/>
      <c r="V20" s="31"/>
      <c r="W20" s="31">
        <v>50</v>
      </c>
      <c r="X20" s="31" t="s">
        <v>33</v>
      </c>
      <c r="Y20" s="31" t="s">
        <v>38</v>
      </c>
      <c r="Z20" s="31" t="s">
        <v>32</v>
      </c>
      <c r="AA20" s="31" t="s">
        <v>32</v>
      </c>
      <c r="AB20" s="31"/>
      <c r="AC20" s="32"/>
    </row>
    <row r="21" spans="1:29" ht="28.8">
      <c r="A21" s="31">
        <v>19</v>
      </c>
      <c r="B21" s="32" t="s">
        <v>110</v>
      </c>
      <c r="C21" s="31" t="s">
        <v>111</v>
      </c>
      <c r="D21" s="31">
        <v>68</v>
      </c>
      <c r="E21" s="31" t="s">
        <v>31</v>
      </c>
      <c r="F21" s="31"/>
      <c r="G21" s="31"/>
      <c r="H21" s="31"/>
      <c r="I21" s="31" t="s">
        <v>32</v>
      </c>
      <c r="J21" s="31">
        <v>3</v>
      </c>
      <c r="K21" s="31"/>
      <c r="L21" s="31" t="s">
        <v>52</v>
      </c>
      <c r="M21" s="31"/>
      <c r="N21" s="31" t="s">
        <v>47</v>
      </c>
      <c r="O21" s="31" t="s">
        <v>68</v>
      </c>
      <c r="P21" s="31" t="s">
        <v>47</v>
      </c>
      <c r="Q21" s="31" t="s">
        <v>47</v>
      </c>
      <c r="R21" s="31"/>
      <c r="S21" s="31"/>
      <c r="T21" s="31"/>
      <c r="U21" s="31"/>
      <c r="V21" s="31"/>
      <c r="W21" s="31">
        <v>37</v>
      </c>
      <c r="X21" s="31" t="s">
        <v>52</v>
      </c>
      <c r="Y21" s="31" t="s">
        <v>38</v>
      </c>
      <c r="Z21" s="31"/>
      <c r="AA21" s="31"/>
      <c r="AB21" s="31"/>
      <c r="AC21" s="32"/>
    </row>
    <row r="22" spans="1:29" ht="28.8">
      <c r="A22" s="31">
        <v>20</v>
      </c>
      <c r="B22" s="32" t="s">
        <v>112</v>
      </c>
      <c r="C22" s="31" t="s">
        <v>113</v>
      </c>
      <c r="D22" s="31">
        <v>31</v>
      </c>
      <c r="E22" s="31" t="s">
        <v>31</v>
      </c>
      <c r="F22" s="31"/>
      <c r="G22" s="31"/>
      <c r="H22" s="31"/>
      <c r="I22" s="31" t="s">
        <v>32</v>
      </c>
      <c r="J22" s="31">
        <v>3</v>
      </c>
      <c r="K22" s="31"/>
      <c r="L22" s="31" t="s">
        <v>52</v>
      </c>
      <c r="M22" s="31"/>
      <c r="N22" s="31" t="s">
        <v>47</v>
      </c>
      <c r="O22" s="31" t="s">
        <v>68</v>
      </c>
      <c r="P22" s="31" t="s">
        <v>47</v>
      </c>
      <c r="Q22" s="31" t="s">
        <v>47</v>
      </c>
      <c r="R22" s="31"/>
      <c r="S22" s="31"/>
      <c r="T22" s="31"/>
      <c r="U22" s="31"/>
      <c r="V22" s="31"/>
      <c r="W22" s="31">
        <v>43</v>
      </c>
      <c r="X22" s="31" t="s">
        <v>52</v>
      </c>
      <c r="Y22" s="31" t="s">
        <v>38</v>
      </c>
      <c r="Z22" s="31"/>
      <c r="AA22" s="31"/>
      <c r="AB22" s="31"/>
      <c r="AC22" s="32"/>
    </row>
    <row r="23" spans="1:29" ht="28.8">
      <c r="A23" s="31">
        <v>21</v>
      </c>
      <c r="B23" s="32" t="s">
        <v>116</v>
      </c>
      <c r="C23" s="31" t="s">
        <v>117</v>
      </c>
      <c r="D23" s="31"/>
      <c r="E23" s="31" t="s">
        <v>31</v>
      </c>
      <c r="F23" s="31"/>
      <c r="G23" s="31"/>
      <c r="H23" s="31"/>
      <c r="I23" s="31" t="s">
        <v>32</v>
      </c>
      <c r="J23" s="31">
        <v>3</v>
      </c>
      <c r="K23" s="31"/>
      <c r="L23" s="31" t="s">
        <v>33</v>
      </c>
      <c r="M23" s="31"/>
      <c r="N23" s="31" t="s">
        <v>47</v>
      </c>
      <c r="O23" s="31" t="s">
        <v>47</v>
      </c>
      <c r="P23" s="31" t="s">
        <v>47</v>
      </c>
      <c r="Q23" s="31" t="s">
        <v>47</v>
      </c>
      <c r="R23" s="31"/>
      <c r="S23" s="31"/>
      <c r="T23" s="31"/>
      <c r="U23" s="31"/>
      <c r="V23" s="31"/>
      <c r="W23" s="31">
        <v>32</v>
      </c>
      <c r="X23" s="31" t="s">
        <v>33</v>
      </c>
      <c r="Y23" s="31" t="s">
        <v>38</v>
      </c>
      <c r="Z23" s="31"/>
      <c r="AA23" s="31"/>
      <c r="AB23" s="31"/>
      <c r="AC23" s="32"/>
    </row>
    <row r="24" spans="1:29">
      <c r="A24" s="31">
        <v>22</v>
      </c>
      <c r="B24" s="31" t="s">
        <v>124</v>
      </c>
      <c r="C24" s="31" t="s">
        <v>123</v>
      </c>
      <c r="D24" s="31">
        <v>57</v>
      </c>
      <c r="E24" s="31" t="s">
        <v>31</v>
      </c>
      <c r="F24" s="31">
        <v>149</v>
      </c>
      <c r="G24" s="31">
        <v>70</v>
      </c>
      <c r="H24" s="31"/>
      <c r="I24" s="31" t="s">
        <v>38</v>
      </c>
      <c r="J24" s="31">
        <v>4</v>
      </c>
      <c r="K24" s="31"/>
      <c r="L24" s="31" t="s">
        <v>52</v>
      </c>
      <c r="M24" s="31"/>
      <c r="N24" s="31"/>
      <c r="O24" s="31" t="s">
        <v>47</v>
      </c>
      <c r="P24" s="31"/>
      <c r="Q24" s="31"/>
      <c r="R24" s="31"/>
      <c r="S24" s="31"/>
      <c r="T24" s="31"/>
      <c r="U24" s="31"/>
      <c r="V24" s="31"/>
      <c r="W24" s="31">
        <v>40</v>
      </c>
      <c r="X24" s="31" t="s">
        <v>52</v>
      </c>
      <c r="Y24" s="31" t="s">
        <v>38</v>
      </c>
      <c r="Z24" s="31" t="s">
        <v>38</v>
      </c>
      <c r="AA24" s="31"/>
      <c r="AB24" s="31"/>
      <c r="AC24" s="32"/>
    </row>
    <row r="25" spans="1:29">
      <c r="A25" s="31">
        <v>23</v>
      </c>
      <c r="B25" s="31" t="s">
        <v>191</v>
      </c>
      <c r="C25" s="31" t="s">
        <v>125</v>
      </c>
      <c r="D25" s="31">
        <v>54</v>
      </c>
      <c r="E25" s="31" t="s">
        <v>31</v>
      </c>
      <c r="F25" s="31">
        <v>155</v>
      </c>
      <c r="G25" s="31">
        <v>85</v>
      </c>
      <c r="H25" s="31"/>
      <c r="I25" s="31" t="s">
        <v>32</v>
      </c>
      <c r="J25" s="31">
        <v>4</v>
      </c>
      <c r="K25" s="31"/>
      <c r="L25" s="31" t="s">
        <v>33</v>
      </c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>
        <v>34</v>
      </c>
      <c r="X25" s="31" t="s">
        <v>33</v>
      </c>
      <c r="Y25" s="31" t="s">
        <v>38</v>
      </c>
      <c r="Z25" s="31" t="s">
        <v>32</v>
      </c>
      <c r="AA25" s="31" t="s">
        <v>38</v>
      </c>
      <c r="AB25" s="31"/>
      <c r="AC25" s="32"/>
    </row>
    <row r="26" spans="1:29">
      <c r="A26" s="31">
        <v>24</v>
      </c>
      <c r="B26" s="16" t="s">
        <v>178</v>
      </c>
      <c r="C26" s="16" t="s">
        <v>179</v>
      </c>
      <c r="D26" s="28">
        <v>43</v>
      </c>
      <c r="E26" s="28" t="s">
        <v>31</v>
      </c>
      <c r="F26" s="16">
        <v>155</v>
      </c>
      <c r="G26" s="16">
        <v>62</v>
      </c>
      <c r="H26" s="16"/>
      <c r="I26" s="16"/>
      <c r="N26" t="s">
        <v>47</v>
      </c>
      <c r="O26" t="s">
        <v>47</v>
      </c>
      <c r="W26">
        <v>37</v>
      </c>
    </row>
    <row r="27" spans="1:29">
      <c r="A27" s="31">
        <v>25</v>
      </c>
      <c r="B27" s="16" t="s">
        <v>185</v>
      </c>
      <c r="C27" s="16" t="s">
        <v>186</v>
      </c>
      <c r="D27" s="31">
        <v>58</v>
      </c>
      <c r="E27" s="31" t="s">
        <v>31</v>
      </c>
      <c r="F27" s="31">
        <v>162</v>
      </c>
      <c r="G27" s="31">
        <v>59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>
        <v>39</v>
      </c>
      <c r="X27" s="31"/>
      <c r="Y27" s="31"/>
      <c r="Z27" s="31"/>
      <c r="AA27" s="31"/>
      <c r="AB27" s="31"/>
      <c r="AC27" s="32"/>
    </row>
    <row r="28" spans="1:29">
      <c r="A28" s="31">
        <v>26</v>
      </c>
      <c r="B28" s="16" t="s">
        <v>187</v>
      </c>
      <c r="C28" s="16" t="s">
        <v>188</v>
      </c>
      <c r="D28" s="31">
        <v>60</v>
      </c>
      <c r="E28" s="31" t="s">
        <v>31</v>
      </c>
      <c r="F28" s="31">
        <v>151</v>
      </c>
      <c r="G28" s="31">
        <v>50</v>
      </c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>
        <v>28</v>
      </c>
      <c r="X28" s="31"/>
      <c r="Y28" s="31"/>
      <c r="Z28" s="31"/>
      <c r="AA28" s="31"/>
      <c r="AB28" s="31"/>
      <c r="AC28" s="32"/>
    </row>
    <row r="29" spans="1:29">
      <c r="A29" s="31">
        <v>27</v>
      </c>
      <c r="B29" s="16" t="s">
        <v>183</v>
      </c>
      <c r="C29" s="20" t="s">
        <v>184</v>
      </c>
      <c r="D29" s="28">
        <v>41</v>
      </c>
      <c r="E29" s="28" t="s">
        <v>31</v>
      </c>
      <c r="F29" s="16">
        <v>163</v>
      </c>
      <c r="G29" s="16">
        <v>54</v>
      </c>
      <c r="H29" s="16"/>
      <c r="I29" s="16"/>
      <c r="W29">
        <v>39</v>
      </c>
    </row>
    <row r="30" spans="1:29">
      <c r="A30" s="31"/>
      <c r="B30" s="16"/>
      <c r="C30" s="20"/>
      <c r="D30" s="28"/>
      <c r="E30" s="28"/>
      <c r="F30" s="16"/>
      <c r="G30" s="16"/>
      <c r="H30" s="16"/>
      <c r="I30" s="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59BB4-0BFA-6449-A8DC-C36C33A426EA}">
  <dimension ref="A1:AD63"/>
  <sheetViews>
    <sheetView zoomScale="46" workbookViewId="0">
      <selection activeCell="I37" sqref="I37:I63"/>
    </sheetView>
  </sheetViews>
  <sheetFormatPr defaultColWidth="11.19921875" defaultRowHeight="15.6"/>
  <sheetData>
    <row r="1" spans="1:30">
      <c r="I1" t="s">
        <v>25</v>
      </c>
      <c r="J1" t="s">
        <v>10</v>
      </c>
      <c r="K1" s="53" t="s">
        <v>9</v>
      </c>
      <c r="L1" s="53"/>
      <c r="M1" s="53" t="s">
        <v>8</v>
      </c>
      <c r="N1" s="53"/>
      <c r="O1" s="53"/>
      <c r="P1" s="53"/>
      <c r="Q1" s="53"/>
      <c r="R1" s="53" t="s">
        <v>15</v>
      </c>
      <c r="S1" s="53"/>
      <c r="T1" s="53"/>
      <c r="U1" s="53" t="s">
        <v>15</v>
      </c>
      <c r="V1" s="53"/>
      <c r="W1" s="2" t="s">
        <v>189</v>
      </c>
      <c r="X1" t="s">
        <v>27</v>
      </c>
      <c r="Y1" t="s">
        <v>25</v>
      </c>
    </row>
    <row r="2" spans="1:30" ht="46.8">
      <c r="B2" s="1" t="s">
        <v>24</v>
      </c>
      <c r="C2" s="1" t="s">
        <v>0</v>
      </c>
      <c r="D2" s="1" t="s">
        <v>23</v>
      </c>
      <c r="E2" s="1" t="s">
        <v>22</v>
      </c>
      <c r="F2" s="1" t="s">
        <v>1</v>
      </c>
      <c r="G2" s="1" t="s">
        <v>13</v>
      </c>
      <c r="H2" s="1" t="s">
        <v>5</v>
      </c>
      <c r="I2" s="1" t="s">
        <v>2</v>
      </c>
      <c r="J2" s="1" t="s">
        <v>3</v>
      </c>
      <c r="K2" s="1" t="s">
        <v>21</v>
      </c>
      <c r="L2" s="1" t="s">
        <v>4</v>
      </c>
      <c r="M2" s="1" t="s">
        <v>6</v>
      </c>
      <c r="N2" s="1" t="s">
        <v>20</v>
      </c>
      <c r="O2" s="1" t="s">
        <v>7</v>
      </c>
      <c r="P2" s="1" t="s">
        <v>18</v>
      </c>
      <c r="Q2" s="1" t="s">
        <v>19</v>
      </c>
      <c r="R2" s="1" t="s">
        <v>11</v>
      </c>
      <c r="S2" s="1" t="s">
        <v>12</v>
      </c>
      <c r="T2" s="1" t="s">
        <v>14</v>
      </c>
      <c r="U2" s="1" t="s">
        <v>17</v>
      </c>
      <c r="V2" s="1" t="s">
        <v>16</v>
      </c>
      <c r="W2" s="1"/>
      <c r="X2" s="1" t="s">
        <v>26</v>
      </c>
      <c r="Y2" s="1" t="s">
        <v>28</v>
      </c>
      <c r="Z2" s="1" t="s">
        <v>39</v>
      </c>
      <c r="AA2" s="1" t="s">
        <v>40</v>
      </c>
      <c r="AB2" s="1" t="s">
        <v>41</v>
      </c>
      <c r="AC2" s="1" t="s">
        <v>49</v>
      </c>
      <c r="AD2" s="1" t="s">
        <v>126</v>
      </c>
    </row>
    <row r="3" spans="1:30">
      <c r="A3" t="s">
        <v>193</v>
      </c>
    </row>
    <row r="4" spans="1:30" ht="93.6">
      <c r="A4" s="31">
        <v>1</v>
      </c>
      <c r="B4" s="32" t="s">
        <v>29</v>
      </c>
      <c r="C4" s="33" t="s">
        <v>30</v>
      </c>
      <c r="D4" s="31">
        <v>40</v>
      </c>
      <c r="E4" s="31" t="s">
        <v>31</v>
      </c>
      <c r="F4" s="31">
        <v>165</v>
      </c>
      <c r="G4" s="31">
        <v>76</v>
      </c>
      <c r="H4" s="33">
        <v>28.3</v>
      </c>
      <c r="I4" s="31" t="s">
        <v>44</v>
      </c>
      <c r="J4" s="31">
        <v>4</v>
      </c>
      <c r="K4" s="31"/>
      <c r="L4" s="31" t="s">
        <v>33</v>
      </c>
      <c r="M4" s="31"/>
      <c r="N4" s="31"/>
      <c r="O4" s="31"/>
      <c r="P4" s="31"/>
      <c r="Q4" s="31"/>
      <c r="R4" s="31"/>
      <c r="S4" s="31"/>
      <c r="T4" s="31"/>
      <c r="U4" s="31"/>
      <c r="V4" s="31"/>
      <c r="W4" s="31">
        <v>37</v>
      </c>
      <c r="X4" s="31" t="s">
        <v>33</v>
      </c>
      <c r="Y4" s="31" t="s">
        <v>35</v>
      </c>
      <c r="Z4" s="31" t="s">
        <v>35</v>
      </c>
      <c r="AA4" s="31"/>
      <c r="AB4" s="31"/>
      <c r="AC4" s="31"/>
      <c r="AD4" s="1" t="s">
        <v>128</v>
      </c>
    </row>
    <row r="5" spans="1:30" ht="43.2">
      <c r="A5" s="31">
        <v>3</v>
      </c>
      <c r="B5" s="32" t="s">
        <v>46</v>
      </c>
      <c r="C5" s="31" t="s">
        <v>45</v>
      </c>
      <c r="D5" s="31">
        <v>48</v>
      </c>
      <c r="E5" s="31" t="s">
        <v>31</v>
      </c>
      <c r="F5" s="31">
        <v>155</v>
      </c>
      <c r="G5" s="31">
        <v>62</v>
      </c>
      <c r="H5" s="31">
        <v>25.8</v>
      </c>
      <c r="I5" s="31" t="s">
        <v>32</v>
      </c>
      <c r="J5" s="31">
        <v>4</v>
      </c>
      <c r="K5" s="31"/>
      <c r="L5" s="31" t="s">
        <v>48</v>
      </c>
      <c r="M5" s="31"/>
      <c r="N5" s="31"/>
      <c r="O5" s="31"/>
      <c r="P5" s="31" t="s">
        <v>47</v>
      </c>
      <c r="Q5" s="31"/>
      <c r="R5" s="31"/>
      <c r="S5" s="31"/>
      <c r="T5" s="31"/>
      <c r="U5" s="31"/>
      <c r="V5" s="31"/>
      <c r="W5" s="31">
        <v>28</v>
      </c>
      <c r="X5" s="31" t="s">
        <v>48</v>
      </c>
      <c r="Y5" s="31" t="s">
        <v>38</v>
      </c>
      <c r="Z5" s="31" t="s">
        <v>34</v>
      </c>
      <c r="AA5" s="31" t="s">
        <v>34</v>
      </c>
      <c r="AB5" s="31"/>
      <c r="AC5" s="34" t="s">
        <v>50</v>
      </c>
    </row>
    <row r="6" spans="1:30" ht="28.8">
      <c r="A6" s="31">
        <v>4</v>
      </c>
      <c r="B6" s="32" t="s">
        <v>51</v>
      </c>
      <c r="C6" s="31" t="s">
        <v>64</v>
      </c>
      <c r="D6" s="31">
        <v>69</v>
      </c>
      <c r="E6" s="31" t="s">
        <v>53</v>
      </c>
      <c r="F6" s="31">
        <v>165</v>
      </c>
      <c r="G6" s="31">
        <v>66</v>
      </c>
      <c r="H6" s="31">
        <v>24.2</v>
      </c>
      <c r="I6" s="31" t="s">
        <v>38</v>
      </c>
      <c r="J6" s="31">
        <v>3</v>
      </c>
      <c r="K6" s="31"/>
      <c r="L6" s="31" t="s">
        <v>52</v>
      </c>
      <c r="M6" s="31"/>
      <c r="N6" s="31"/>
      <c r="O6" s="31"/>
      <c r="P6" s="31"/>
      <c r="Q6" s="31"/>
      <c r="R6" s="31"/>
      <c r="S6" s="31" t="s">
        <v>38</v>
      </c>
      <c r="T6" s="31"/>
      <c r="U6" s="31"/>
      <c r="V6" s="31"/>
      <c r="W6" s="31">
        <v>35</v>
      </c>
      <c r="X6" s="31" t="s">
        <v>52</v>
      </c>
      <c r="Y6" s="31" t="s">
        <v>38</v>
      </c>
      <c r="Z6" s="31" t="s">
        <v>38</v>
      </c>
      <c r="AA6" s="31"/>
      <c r="AB6" s="31"/>
      <c r="AC6" s="32"/>
    </row>
    <row r="7" spans="1:30" ht="28.8">
      <c r="A7" s="31">
        <v>6</v>
      </c>
      <c r="B7" s="32" t="s">
        <v>56</v>
      </c>
      <c r="C7" s="31" t="s">
        <v>57</v>
      </c>
      <c r="D7" s="31">
        <v>67</v>
      </c>
      <c r="E7" s="31" t="s">
        <v>31</v>
      </c>
      <c r="F7" s="31">
        <v>155</v>
      </c>
      <c r="G7" s="31">
        <v>40</v>
      </c>
      <c r="H7" s="31">
        <v>16.600000000000001</v>
      </c>
      <c r="I7" s="31" t="s">
        <v>32</v>
      </c>
      <c r="J7" s="31">
        <v>3</v>
      </c>
      <c r="K7" s="31"/>
      <c r="L7" s="31" t="s">
        <v>52</v>
      </c>
      <c r="M7" s="31"/>
      <c r="N7" s="31" t="s">
        <v>47</v>
      </c>
      <c r="O7" s="31"/>
      <c r="P7" s="31"/>
      <c r="Q7" s="31" t="s">
        <v>47</v>
      </c>
      <c r="R7" s="31" t="s">
        <v>35</v>
      </c>
      <c r="S7" s="31"/>
      <c r="T7" s="31"/>
      <c r="U7" s="31"/>
      <c r="V7" s="31"/>
      <c r="W7" s="31">
        <v>36</v>
      </c>
      <c r="X7" s="31" t="s">
        <v>52</v>
      </c>
      <c r="Y7" s="31" t="s">
        <v>38</v>
      </c>
      <c r="Z7" s="31" t="s">
        <v>38</v>
      </c>
      <c r="AA7" s="31"/>
      <c r="AB7" s="31"/>
      <c r="AC7" s="32" t="s">
        <v>67</v>
      </c>
    </row>
    <row r="8" spans="1:30" ht="312">
      <c r="A8" s="31">
        <v>7</v>
      </c>
      <c r="B8" s="32" t="s">
        <v>58</v>
      </c>
      <c r="C8" s="31" t="s">
        <v>59</v>
      </c>
      <c r="D8" s="31">
        <v>49</v>
      </c>
      <c r="E8" s="31" t="s">
        <v>31</v>
      </c>
      <c r="F8" s="31">
        <v>150</v>
      </c>
      <c r="G8" s="31">
        <v>52</v>
      </c>
      <c r="H8" s="31">
        <v>23.1</v>
      </c>
      <c r="I8" s="31" t="s">
        <v>32</v>
      </c>
      <c r="J8" s="31">
        <v>3</v>
      </c>
      <c r="K8" s="31"/>
      <c r="L8" s="31" t="s">
        <v>52</v>
      </c>
      <c r="M8" s="31"/>
      <c r="N8" s="31"/>
      <c r="O8" s="31" t="s">
        <v>68</v>
      </c>
      <c r="P8" s="31" t="s">
        <v>47</v>
      </c>
      <c r="Q8" s="31" t="s">
        <v>47</v>
      </c>
      <c r="R8" s="31"/>
      <c r="S8" s="31" t="s">
        <v>38</v>
      </c>
      <c r="T8" s="31"/>
      <c r="U8" s="31"/>
      <c r="V8" s="31"/>
      <c r="W8" s="31">
        <v>32</v>
      </c>
      <c r="X8" s="31" t="s">
        <v>52</v>
      </c>
      <c r="Y8" s="31" t="s">
        <v>38</v>
      </c>
      <c r="Z8" s="31" t="s">
        <v>34</v>
      </c>
      <c r="AA8" s="31" t="s">
        <v>34</v>
      </c>
      <c r="AB8" s="31"/>
      <c r="AC8" s="32" t="s">
        <v>70</v>
      </c>
      <c r="AD8" s="1" t="s">
        <v>130</v>
      </c>
    </row>
    <row r="9" spans="1:30" ht="43.2">
      <c r="A9" s="31">
        <v>8</v>
      </c>
      <c r="B9" s="32" t="s">
        <v>60</v>
      </c>
      <c r="C9" s="31" t="s">
        <v>61</v>
      </c>
      <c r="D9" s="31">
        <v>66</v>
      </c>
      <c r="E9" s="31" t="s">
        <v>31</v>
      </c>
      <c r="F9" s="31">
        <v>158</v>
      </c>
      <c r="G9" s="31">
        <v>60</v>
      </c>
      <c r="H9" s="31">
        <v>24</v>
      </c>
      <c r="I9" s="31" t="s">
        <v>38</v>
      </c>
      <c r="J9" s="31">
        <v>3</v>
      </c>
      <c r="K9" s="31"/>
      <c r="L9" s="31" t="s">
        <v>52</v>
      </c>
      <c r="M9" s="31"/>
      <c r="N9" s="31"/>
      <c r="O9" s="31" t="s">
        <v>47</v>
      </c>
      <c r="P9" s="31" t="s">
        <v>47</v>
      </c>
      <c r="Q9" s="31" t="s">
        <v>68</v>
      </c>
      <c r="R9" s="31" t="s">
        <v>38</v>
      </c>
      <c r="S9" s="31"/>
      <c r="T9" s="31"/>
      <c r="U9" s="31"/>
      <c r="V9" s="31"/>
      <c r="W9" s="31">
        <v>37</v>
      </c>
      <c r="X9" s="31" t="s">
        <v>52</v>
      </c>
      <c r="Y9" s="31" t="s">
        <v>38</v>
      </c>
      <c r="Z9" s="31" t="s">
        <v>35</v>
      </c>
      <c r="AA9" s="31" t="s">
        <v>34</v>
      </c>
      <c r="AB9" s="31"/>
      <c r="AC9" s="32" t="s">
        <v>71</v>
      </c>
    </row>
    <row r="10" spans="1:30" ht="28.8">
      <c r="A10" s="31">
        <v>9</v>
      </c>
      <c r="B10" s="31" t="s">
        <v>62</v>
      </c>
      <c r="C10" s="31" t="s">
        <v>63</v>
      </c>
      <c r="D10" s="31">
        <v>55</v>
      </c>
      <c r="E10" s="31" t="s">
        <v>31</v>
      </c>
      <c r="F10" s="31">
        <v>168</v>
      </c>
      <c r="G10" s="31">
        <v>73</v>
      </c>
      <c r="H10" s="31">
        <v>25.9</v>
      </c>
      <c r="I10" s="31" t="s">
        <v>32</v>
      </c>
      <c r="J10" s="31">
        <v>3</v>
      </c>
      <c r="K10" s="31"/>
      <c r="L10" s="31" t="s">
        <v>52</v>
      </c>
      <c r="M10" s="31"/>
      <c r="N10" s="31"/>
      <c r="O10" s="31"/>
      <c r="P10" s="31"/>
      <c r="Q10" s="31"/>
      <c r="R10" s="31" t="s">
        <v>38</v>
      </c>
      <c r="S10" s="31"/>
      <c r="T10" s="31"/>
      <c r="U10" s="31"/>
      <c r="V10" s="31"/>
      <c r="W10" s="31">
        <v>43</v>
      </c>
      <c r="X10" s="31" t="s">
        <v>52</v>
      </c>
      <c r="Y10" s="31"/>
      <c r="Z10" s="31" t="s">
        <v>38</v>
      </c>
      <c r="AA10" s="31"/>
      <c r="AB10" s="31"/>
      <c r="AC10" s="32" t="s">
        <v>72</v>
      </c>
    </row>
    <row r="11" spans="1:30" ht="28.8">
      <c r="A11" s="31">
        <v>13</v>
      </c>
      <c r="B11" s="32" t="s">
        <v>79</v>
      </c>
      <c r="C11" s="31" t="s">
        <v>80</v>
      </c>
      <c r="D11" s="31">
        <v>51</v>
      </c>
      <c r="E11" s="31" t="s">
        <v>31</v>
      </c>
      <c r="F11" s="31">
        <v>159</v>
      </c>
      <c r="G11" s="31">
        <v>49</v>
      </c>
      <c r="H11" s="31"/>
      <c r="I11" s="31" t="s">
        <v>32</v>
      </c>
      <c r="J11" s="31">
        <v>4</v>
      </c>
      <c r="K11" s="31"/>
      <c r="L11" s="31" t="s">
        <v>33</v>
      </c>
      <c r="M11" s="31"/>
      <c r="N11" s="31" t="s">
        <v>68</v>
      </c>
      <c r="O11" s="31" t="s">
        <v>68</v>
      </c>
      <c r="P11" s="31"/>
      <c r="Q11" s="31" t="s">
        <v>47</v>
      </c>
      <c r="R11" s="31"/>
      <c r="S11" s="31"/>
      <c r="T11" s="31"/>
      <c r="U11" s="31"/>
      <c r="V11" s="31"/>
      <c r="W11" s="31">
        <v>39</v>
      </c>
      <c r="X11" s="31" t="s">
        <v>33</v>
      </c>
      <c r="Y11" s="31" t="s">
        <v>38</v>
      </c>
      <c r="Z11" s="31" t="s">
        <v>38</v>
      </c>
      <c r="AA11" s="31"/>
      <c r="AB11" s="31"/>
      <c r="AC11" s="32"/>
    </row>
    <row r="12" spans="1:30" ht="28.8">
      <c r="A12" s="31">
        <v>14</v>
      </c>
      <c r="B12" s="32" t="s">
        <v>81</v>
      </c>
      <c r="C12" s="31" t="s">
        <v>82</v>
      </c>
      <c r="D12" s="31">
        <v>63</v>
      </c>
      <c r="E12" s="31" t="s">
        <v>31</v>
      </c>
      <c r="F12" s="31">
        <v>142</v>
      </c>
      <c r="G12" s="31">
        <v>56</v>
      </c>
      <c r="H12" s="31"/>
      <c r="I12" s="31" t="s">
        <v>32</v>
      </c>
      <c r="J12" s="31">
        <v>3</v>
      </c>
      <c r="K12" s="31"/>
      <c r="L12" s="31" t="s">
        <v>52</v>
      </c>
      <c r="M12" s="31"/>
      <c r="N12" s="31" t="s">
        <v>47</v>
      </c>
      <c r="O12" s="31" t="s">
        <v>47</v>
      </c>
      <c r="P12" s="31" t="s">
        <v>47</v>
      </c>
      <c r="Q12" s="31" t="s">
        <v>47</v>
      </c>
      <c r="R12" s="31"/>
      <c r="S12" s="31"/>
      <c r="T12" s="31"/>
      <c r="U12" s="31"/>
      <c r="V12" s="31"/>
      <c r="W12" s="31">
        <v>29</v>
      </c>
      <c r="X12" s="31" t="s">
        <v>52</v>
      </c>
      <c r="Y12" s="31" t="s">
        <v>38</v>
      </c>
      <c r="Z12" s="31" t="s">
        <v>32</v>
      </c>
      <c r="AA12" s="31"/>
      <c r="AB12" s="31"/>
      <c r="AC12" s="32" t="s">
        <v>83</v>
      </c>
    </row>
    <row r="13" spans="1:30">
      <c r="A13" s="31">
        <v>16</v>
      </c>
      <c r="B13" s="32" t="s">
        <v>86</v>
      </c>
      <c r="C13" s="31" t="s">
        <v>87</v>
      </c>
      <c r="D13" s="31">
        <v>49</v>
      </c>
      <c r="E13" s="31" t="s">
        <v>31</v>
      </c>
      <c r="F13" s="31">
        <v>154</v>
      </c>
      <c r="G13" s="31">
        <v>55</v>
      </c>
      <c r="H13" s="31"/>
      <c r="I13" s="31" t="s">
        <v>32</v>
      </c>
      <c r="J13" s="31">
        <v>3</v>
      </c>
      <c r="K13" s="31"/>
      <c r="L13" s="31" t="s">
        <v>52</v>
      </c>
      <c r="M13" s="31"/>
      <c r="N13" s="31" t="s">
        <v>47</v>
      </c>
      <c r="O13" s="31" t="s">
        <v>47</v>
      </c>
      <c r="P13" s="31" t="s">
        <v>47</v>
      </c>
      <c r="Q13" s="31" t="s">
        <v>47</v>
      </c>
      <c r="R13" s="31" t="s">
        <v>38</v>
      </c>
      <c r="S13" s="31"/>
      <c r="T13" s="31"/>
      <c r="U13" s="31"/>
      <c r="V13" s="31"/>
      <c r="W13" s="31">
        <v>37</v>
      </c>
      <c r="X13" s="31" t="s">
        <v>52</v>
      </c>
      <c r="Y13" s="31" t="s">
        <v>38</v>
      </c>
      <c r="Z13" s="31" t="s">
        <v>38</v>
      </c>
      <c r="AA13" s="31" t="s">
        <v>38</v>
      </c>
      <c r="AB13" s="31"/>
      <c r="AC13" s="32"/>
    </row>
    <row r="14" spans="1:30" ht="28.8">
      <c r="A14" s="31">
        <v>17</v>
      </c>
      <c r="B14" s="32" t="s">
        <v>89</v>
      </c>
      <c r="C14" s="31" t="s">
        <v>88</v>
      </c>
      <c r="D14" s="31">
        <v>64</v>
      </c>
      <c r="E14" s="31" t="s">
        <v>31</v>
      </c>
      <c r="F14" s="31">
        <v>166</v>
      </c>
      <c r="G14" s="31">
        <v>56</v>
      </c>
      <c r="H14" s="31"/>
      <c r="I14" s="31" t="s">
        <v>32</v>
      </c>
      <c r="J14" s="31"/>
      <c r="K14" s="31"/>
      <c r="L14" s="31" t="s">
        <v>33</v>
      </c>
      <c r="M14" s="31"/>
      <c r="N14" s="31" t="s">
        <v>68</v>
      </c>
      <c r="O14" s="31" t="s">
        <v>47</v>
      </c>
      <c r="P14" s="31" t="s">
        <v>47</v>
      </c>
      <c r="Q14" s="31" t="s">
        <v>68</v>
      </c>
      <c r="R14" s="35" t="s">
        <v>90</v>
      </c>
      <c r="S14" s="31"/>
      <c r="T14" s="31"/>
      <c r="U14" s="31"/>
      <c r="V14" s="31"/>
      <c r="W14" s="31">
        <v>36</v>
      </c>
      <c r="X14" s="31" t="s">
        <v>33</v>
      </c>
      <c r="Y14" s="31" t="s">
        <v>38</v>
      </c>
      <c r="Z14" s="31" t="s">
        <v>32</v>
      </c>
      <c r="AA14" s="31"/>
      <c r="AB14" s="31"/>
      <c r="AC14" s="32"/>
    </row>
    <row r="15" spans="1:30" ht="28.8">
      <c r="A15" s="31">
        <v>18</v>
      </c>
      <c r="B15" s="32" t="s">
        <v>91</v>
      </c>
      <c r="C15" s="31" t="s">
        <v>92</v>
      </c>
      <c r="D15" s="31">
        <v>71</v>
      </c>
      <c r="E15" s="31" t="s">
        <v>31</v>
      </c>
      <c r="F15" s="31">
        <v>145</v>
      </c>
      <c r="G15" s="31">
        <v>62</v>
      </c>
      <c r="H15" s="31"/>
      <c r="I15" s="31" t="s">
        <v>32</v>
      </c>
      <c r="J15" s="31">
        <v>4</v>
      </c>
      <c r="K15" s="31"/>
      <c r="L15" s="31" t="s">
        <v>52</v>
      </c>
      <c r="M15" s="31"/>
      <c r="N15" s="31" t="s">
        <v>47</v>
      </c>
      <c r="O15" s="31" t="s">
        <v>47</v>
      </c>
      <c r="P15" s="31" t="s">
        <v>47</v>
      </c>
      <c r="Q15" s="31" t="s">
        <v>47</v>
      </c>
      <c r="R15" s="31"/>
      <c r="S15" s="31"/>
      <c r="T15" s="31"/>
      <c r="U15" s="31"/>
      <c r="V15" s="31"/>
      <c r="W15" s="31">
        <v>37</v>
      </c>
      <c r="X15" s="31" t="s">
        <v>33</v>
      </c>
      <c r="Y15" s="31" t="s">
        <v>38</v>
      </c>
      <c r="Z15" s="31" t="s">
        <v>38</v>
      </c>
      <c r="AA15" s="31" t="s">
        <v>38</v>
      </c>
      <c r="AB15" s="31"/>
      <c r="AC15" s="32" t="s">
        <v>93</v>
      </c>
    </row>
    <row r="16" spans="1:30" ht="43.2">
      <c r="A16" s="31">
        <v>21</v>
      </c>
      <c r="B16" s="32" t="s">
        <v>98</v>
      </c>
      <c r="C16" s="31" t="s">
        <v>99</v>
      </c>
      <c r="D16" s="31">
        <v>60</v>
      </c>
      <c r="E16" s="31" t="s">
        <v>31</v>
      </c>
      <c r="F16" s="31">
        <v>155</v>
      </c>
      <c r="G16" s="31">
        <v>54</v>
      </c>
      <c r="H16" s="31"/>
      <c r="I16" s="31" t="s">
        <v>32</v>
      </c>
      <c r="J16" s="31">
        <v>2</v>
      </c>
      <c r="K16" s="31"/>
      <c r="L16" s="31" t="s">
        <v>52</v>
      </c>
      <c r="M16" s="31"/>
      <c r="N16" s="31" t="s">
        <v>47</v>
      </c>
      <c r="O16" s="31" t="s">
        <v>47</v>
      </c>
      <c r="P16" s="31" t="s">
        <v>47</v>
      </c>
      <c r="Q16" s="31" t="s">
        <v>47</v>
      </c>
      <c r="R16" s="31" t="s">
        <v>38</v>
      </c>
      <c r="S16" s="31"/>
      <c r="T16" s="31"/>
      <c r="U16" s="31"/>
      <c r="V16" s="31"/>
      <c r="W16" s="31">
        <v>42</v>
      </c>
      <c r="X16" s="31" t="s">
        <v>52</v>
      </c>
      <c r="Y16" s="31" t="s">
        <v>38</v>
      </c>
      <c r="Z16" s="31" t="s">
        <v>32</v>
      </c>
      <c r="AA16" s="31" t="s">
        <v>32</v>
      </c>
      <c r="AB16" s="31"/>
      <c r="AC16" s="32"/>
    </row>
    <row r="17" spans="1:29" ht="28.8">
      <c r="A17" s="31">
        <v>22</v>
      </c>
      <c r="B17" s="32" t="s">
        <v>100</v>
      </c>
      <c r="C17" s="31" t="s">
        <v>101</v>
      </c>
      <c r="D17" s="31">
        <v>42</v>
      </c>
      <c r="E17" s="31" t="s">
        <v>31</v>
      </c>
      <c r="F17" s="31">
        <v>157</v>
      </c>
      <c r="G17" s="31">
        <v>68</v>
      </c>
      <c r="H17" s="31"/>
      <c r="I17" s="31" t="s">
        <v>32</v>
      </c>
      <c r="J17" s="31">
        <v>4</v>
      </c>
      <c r="K17" s="31"/>
      <c r="L17" s="31" t="s">
        <v>52</v>
      </c>
      <c r="M17" s="31"/>
      <c r="N17" s="31" t="s">
        <v>47</v>
      </c>
      <c r="O17" s="31" t="s">
        <v>47</v>
      </c>
      <c r="P17" s="31" t="s">
        <v>47</v>
      </c>
      <c r="Q17" s="31"/>
      <c r="R17" s="31"/>
      <c r="S17" s="31"/>
      <c r="T17" s="31"/>
      <c r="U17" s="31"/>
      <c r="V17" s="31"/>
      <c r="W17" s="31">
        <v>37</v>
      </c>
      <c r="X17" s="31" t="s">
        <v>52</v>
      </c>
      <c r="Y17" s="31" t="s">
        <v>38</v>
      </c>
      <c r="Z17" s="31" t="s">
        <v>32</v>
      </c>
      <c r="AA17" s="31" t="s">
        <v>32</v>
      </c>
      <c r="AB17" s="31"/>
      <c r="AC17" s="32"/>
    </row>
    <row r="18" spans="1:29">
      <c r="A18" s="31">
        <v>23</v>
      </c>
      <c r="B18" s="32" t="s">
        <v>102</v>
      </c>
      <c r="C18" s="31" t="s">
        <v>103</v>
      </c>
      <c r="D18" s="31">
        <v>59</v>
      </c>
      <c r="E18" s="31" t="s">
        <v>31</v>
      </c>
      <c r="F18" s="31">
        <v>171</v>
      </c>
      <c r="G18" s="31">
        <v>66</v>
      </c>
      <c r="H18" s="31"/>
      <c r="I18" s="31" t="s">
        <v>32</v>
      </c>
      <c r="J18" s="31">
        <v>4</v>
      </c>
      <c r="K18" s="31" t="s">
        <v>52</v>
      </c>
      <c r="L18" s="31" t="s">
        <v>52</v>
      </c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>
        <v>38</v>
      </c>
      <c r="X18" s="31" t="s">
        <v>52</v>
      </c>
      <c r="Y18" s="31" t="s">
        <v>38</v>
      </c>
      <c r="Z18" s="31"/>
      <c r="AA18" s="31"/>
      <c r="AB18" s="31"/>
      <c r="AC18" s="32"/>
    </row>
    <row r="19" spans="1:29" ht="28.8">
      <c r="A19" s="31">
        <v>24</v>
      </c>
      <c r="B19" s="32" t="s">
        <v>104</v>
      </c>
      <c r="C19" s="31" t="s">
        <v>105</v>
      </c>
      <c r="D19" s="31">
        <v>54</v>
      </c>
      <c r="E19" s="31" t="s">
        <v>53</v>
      </c>
      <c r="F19" s="31">
        <v>174</v>
      </c>
      <c r="G19" s="31">
        <v>73</v>
      </c>
      <c r="H19" s="31"/>
      <c r="I19" s="31" t="s">
        <v>38</v>
      </c>
      <c r="J19" s="31">
        <v>4</v>
      </c>
      <c r="K19" s="31"/>
      <c r="L19" s="31" t="s">
        <v>33</v>
      </c>
      <c r="M19" s="31"/>
      <c r="N19" s="31" t="s">
        <v>68</v>
      </c>
      <c r="O19" s="31" t="s">
        <v>68</v>
      </c>
      <c r="P19" s="31" t="s">
        <v>47</v>
      </c>
      <c r="Q19" s="31" t="s">
        <v>47</v>
      </c>
      <c r="R19" s="31"/>
      <c r="S19" s="31"/>
      <c r="T19" s="31"/>
      <c r="U19" s="31"/>
      <c r="V19" s="31"/>
      <c r="W19" s="31">
        <v>39</v>
      </c>
      <c r="X19" s="31" t="s">
        <v>33</v>
      </c>
      <c r="Y19" s="31" t="s">
        <v>38</v>
      </c>
      <c r="Z19" s="31" t="s">
        <v>32</v>
      </c>
      <c r="AA19" s="31"/>
      <c r="AB19" s="31"/>
      <c r="AC19" s="32"/>
    </row>
    <row r="20" spans="1:29" ht="28.8">
      <c r="A20" s="31">
        <v>25</v>
      </c>
      <c r="B20" s="32" t="s">
        <v>106</v>
      </c>
      <c r="C20" s="31" t="s">
        <v>107</v>
      </c>
      <c r="D20" s="31">
        <v>72</v>
      </c>
      <c r="E20" s="31" t="s">
        <v>53</v>
      </c>
      <c r="F20" s="31">
        <v>178</v>
      </c>
      <c r="G20" s="31">
        <v>70</v>
      </c>
      <c r="H20" s="31"/>
      <c r="I20" s="31" t="s">
        <v>32</v>
      </c>
      <c r="J20" s="31">
        <v>3</v>
      </c>
      <c r="K20" s="31"/>
      <c r="L20" s="31" t="s">
        <v>52</v>
      </c>
      <c r="M20" s="31"/>
      <c r="N20" s="31" t="s">
        <v>68</v>
      </c>
      <c r="O20" s="31" t="s">
        <v>47</v>
      </c>
      <c r="P20" s="31" t="s">
        <v>47</v>
      </c>
      <c r="Q20" s="31" t="s">
        <v>47</v>
      </c>
      <c r="R20" s="31" t="s">
        <v>38</v>
      </c>
      <c r="S20" s="31"/>
      <c r="T20" s="31"/>
      <c r="U20" s="31"/>
      <c r="V20" s="31"/>
      <c r="W20" s="31">
        <v>40</v>
      </c>
      <c r="X20" s="31" t="s">
        <v>52</v>
      </c>
      <c r="Y20" s="31" t="s">
        <v>38</v>
      </c>
      <c r="Z20" s="31" t="s">
        <v>38</v>
      </c>
      <c r="AA20" s="31"/>
      <c r="AB20" s="31"/>
      <c r="AC20" s="32"/>
    </row>
    <row r="21" spans="1:29">
      <c r="A21" s="31">
        <v>26</v>
      </c>
      <c r="B21" s="32" t="s">
        <v>108</v>
      </c>
      <c r="C21" s="31" t="s">
        <v>109</v>
      </c>
      <c r="D21" s="31">
        <v>72</v>
      </c>
      <c r="E21" s="31" t="s">
        <v>53</v>
      </c>
      <c r="F21" s="31">
        <v>181</v>
      </c>
      <c r="G21" s="31">
        <v>73</v>
      </c>
      <c r="H21" s="31"/>
      <c r="I21" s="31" t="s">
        <v>32</v>
      </c>
      <c r="J21" s="31">
        <v>2</v>
      </c>
      <c r="K21" s="31"/>
      <c r="L21" s="31" t="s">
        <v>33</v>
      </c>
      <c r="M21" s="31"/>
      <c r="N21" s="31" t="s">
        <v>47</v>
      </c>
      <c r="O21" s="31" t="s">
        <v>68</v>
      </c>
      <c r="P21" s="31" t="s">
        <v>47</v>
      </c>
      <c r="Q21" s="31" t="s">
        <v>47</v>
      </c>
      <c r="R21" s="31"/>
      <c r="S21" s="31" t="s">
        <v>38</v>
      </c>
      <c r="T21" s="31"/>
      <c r="U21" s="31"/>
      <c r="V21" s="31"/>
      <c r="W21" s="31">
        <v>50</v>
      </c>
      <c r="X21" s="31" t="s">
        <v>33</v>
      </c>
      <c r="Y21" s="31" t="s">
        <v>38</v>
      </c>
      <c r="Z21" s="31" t="s">
        <v>32</v>
      </c>
      <c r="AA21" s="31" t="s">
        <v>32</v>
      </c>
      <c r="AB21" s="31"/>
      <c r="AC21" s="32"/>
    </row>
    <row r="22" spans="1:29" ht="28.8">
      <c r="A22" s="31">
        <v>27</v>
      </c>
      <c r="B22" s="32" t="s">
        <v>110</v>
      </c>
      <c r="C22" s="31" t="s">
        <v>111</v>
      </c>
      <c r="D22" s="31">
        <v>68</v>
      </c>
      <c r="E22" s="31" t="s">
        <v>31</v>
      </c>
      <c r="F22" s="31">
        <v>162</v>
      </c>
      <c r="G22" s="31">
        <v>55</v>
      </c>
      <c r="H22" s="31"/>
      <c r="I22" s="31" t="s">
        <v>32</v>
      </c>
      <c r="J22" s="31">
        <v>3</v>
      </c>
      <c r="K22" s="31"/>
      <c r="L22" s="31" t="s">
        <v>52</v>
      </c>
      <c r="M22" s="31"/>
      <c r="N22" s="31" t="s">
        <v>47</v>
      </c>
      <c r="O22" s="31" t="s">
        <v>68</v>
      </c>
      <c r="P22" s="31" t="s">
        <v>47</v>
      </c>
      <c r="Q22" s="31" t="s">
        <v>47</v>
      </c>
      <c r="R22" s="31"/>
      <c r="S22" s="31"/>
      <c r="T22" s="31"/>
      <c r="U22" s="31"/>
      <c r="V22" s="31"/>
      <c r="W22" s="31">
        <v>37</v>
      </c>
      <c r="X22" s="31" t="s">
        <v>52</v>
      </c>
      <c r="Y22" s="31" t="s">
        <v>38</v>
      </c>
      <c r="Z22" s="31"/>
      <c r="AA22" s="31"/>
      <c r="AB22" s="31"/>
      <c r="AC22" s="32"/>
    </row>
    <row r="23" spans="1:29" ht="28.8">
      <c r="A23" s="31">
        <v>28</v>
      </c>
      <c r="B23" s="32" t="s">
        <v>112</v>
      </c>
      <c r="C23" s="31" t="s">
        <v>113</v>
      </c>
      <c r="D23" s="31">
        <v>31</v>
      </c>
      <c r="E23" s="31" t="s">
        <v>31</v>
      </c>
      <c r="F23" s="31">
        <v>164</v>
      </c>
      <c r="G23" s="31">
        <v>57</v>
      </c>
      <c r="H23" s="31"/>
      <c r="I23" s="31" t="s">
        <v>32</v>
      </c>
      <c r="J23" s="31">
        <v>3</v>
      </c>
      <c r="K23" s="31"/>
      <c r="L23" s="31" t="s">
        <v>52</v>
      </c>
      <c r="M23" s="31"/>
      <c r="N23" s="31" t="s">
        <v>47</v>
      </c>
      <c r="O23" s="31" t="s">
        <v>68</v>
      </c>
      <c r="P23" s="31" t="s">
        <v>47</v>
      </c>
      <c r="Q23" s="31" t="s">
        <v>47</v>
      </c>
      <c r="R23" s="31"/>
      <c r="S23" s="31"/>
      <c r="T23" s="31"/>
      <c r="U23" s="31"/>
      <c r="V23" s="31"/>
      <c r="W23" s="31">
        <v>43</v>
      </c>
      <c r="X23" s="31" t="s">
        <v>52</v>
      </c>
      <c r="Y23" s="31" t="s">
        <v>38</v>
      </c>
      <c r="Z23" s="31"/>
      <c r="AA23" s="31"/>
      <c r="AB23" s="31"/>
      <c r="AC23" s="32"/>
    </row>
    <row r="24" spans="1:29" ht="28.8">
      <c r="A24" s="31">
        <v>30</v>
      </c>
      <c r="B24" s="32" t="s">
        <v>116</v>
      </c>
      <c r="C24" s="31" t="s">
        <v>117</v>
      </c>
      <c r="D24" s="31"/>
      <c r="E24" s="31" t="s">
        <v>31</v>
      </c>
      <c r="F24" s="31">
        <v>154</v>
      </c>
      <c r="G24" s="31">
        <v>65</v>
      </c>
      <c r="H24" s="31"/>
      <c r="I24" s="31" t="s">
        <v>32</v>
      </c>
      <c r="J24" s="31">
        <v>3</v>
      </c>
      <c r="K24" s="31"/>
      <c r="L24" s="31" t="s">
        <v>33</v>
      </c>
      <c r="M24" s="31"/>
      <c r="N24" s="31" t="s">
        <v>47</v>
      </c>
      <c r="O24" s="31" t="s">
        <v>47</v>
      </c>
      <c r="P24" s="31" t="s">
        <v>47</v>
      </c>
      <c r="Q24" s="31" t="s">
        <v>47</v>
      </c>
      <c r="R24" s="31"/>
      <c r="S24" s="31"/>
      <c r="T24" s="31"/>
      <c r="U24" s="31"/>
      <c r="V24" s="31"/>
      <c r="W24" s="31">
        <v>32</v>
      </c>
      <c r="X24" s="31" t="s">
        <v>33</v>
      </c>
      <c r="Y24" s="31" t="s">
        <v>38</v>
      </c>
      <c r="Z24" s="31"/>
      <c r="AA24" s="31"/>
      <c r="AB24" s="31"/>
      <c r="AC24" s="32"/>
    </row>
    <row r="25" spans="1:29">
      <c r="A25" s="31">
        <v>34</v>
      </c>
      <c r="B25" s="31" t="s">
        <v>124</v>
      </c>
      <c r="C25" s="31" t="s">
        <v>123</v>
      </c>
      <c r="D25" s="31">
        <v>57</v>
      </c>
      <c r="E25" s="31" t="s">
        <v>31</v>
      </c>
      <c r="F25" s="31">
        <v>149</v>
      </c>
      <c r="G25" s="31">
        <v>70</v>
      </c>
      <c r="H25" s="31"/>
      <c r="I25" s="31" t="s">
        <v>38</v>
      </c>
      <c r="J25" s="31">
        <v>4</v>
      </c>
      <c r="K25" s="31"/>
      <c r="L25" s="31" t="s">
        <v>52</v>
      </c>
      <c r="M25" s="31"/>
      <c r="N25" s="31"/>
      <c r="O25" s="31" t="s">
        <v>47</v>
      </c>
      <c r="P25" s="31"/>
      <c r="Q25" s="31"/>
      <c r="R25" s="31"/>
      <c r="S25" s="31"/>
      <c r="T25" s="31"/>
      <c r="U25" s="31"/>
      <c r="V25" s="31"/>
      <c r="W25" s="31">
        <v>40</v>
      </c>
      <c r="X25" s="31" t="s">
        <v>52</v>
      </c>
      <c r="Y25" s="31" t="s">
        <v>38</v>
      </c>
      <c r="Z25" s="31" t="s">
        <v>38</v>
      </c>
      <c r="AA25" s="31"/>
      <c r="AB25" s="31"/>
      <c r="AC25" s="32"/>
    </row>
    <row r="26" spans="1:29">
      <c r="A26" s="31">
        <v>35</v>
      </c>
      <c r="B26" s="31" t="s">
        <v>191</v>
      </c>
      <c r="C26" s="31" t="s">
        <v>125</v>
      </c>
      <c r="D26" s="31">
        <v>54</v>
      </c>
      <c r="E26" s="31" t="s">
        <v>31</v>
      </c>
      <c r="F26" s="31">
        <v>155</v>
      </c>
      <c r="G26" s="31">
        <v>85</v>
      </c>
      <c r="H26" s="31"/>
      <c r="I26" s="31" t="s">
        <v>32</v>
      </c>
      <c r="J26" s="31">
        <v>4</v>
      </c>
      <c r="K26" s="31"/>
      <c r="L26" s="31" t="s">
        <v>33</v>
      </c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>
        <v>34</v>
      </c>
      <c r="X26" s="31" t="s">
        <v>33</v>
      </c>
      <c r="Y26" s="31" t="s">
        <v>38</v>
      </c>
      <c r="Z26" s="31" t="s">
        <v>32</v>
      </c>
      <c r="AA26" s="31" t="s">
        <v>38</v>
      </c>
      <c r="AB26" s="31"/>
      <c r="AC26" s="32"/>
    </row>
    <row r="27" spans="1:29">
      <c r="A27" s="16">
        <v>14</v>
      </c>
      <c r="B27" s="16" t="s">
        <v>178</v>
      </c>
      <c r="C27" s="16" t="s">
        <v>179</v>
      </c>
      <c r="D27" s="28">
        <v>43</v>
      </c>
      <c r="E27" s="28" t="s">
        <v>31</v>
      </c>
      <c r="F27" s="16">
        <v>155</v>
      </c>
      <c r="G27" s="16">
        <v>62</v>
      </c>
      <c r="H27" s="16"/>
      <c r="I27" s="16" t="s">
        <v>38</v>
      </c>
      <c r="N27" t="s">
        <v>47</v>
      </c>
      <c r="O27" t="s">
        <v>47</v>
      </c>
      <c r="W27">
        <v>37</v>
      </c>
    </row>
    <row r="28" spans="1:29">
      <c r="A28" s="31"/>
      <c r="B28" s="16" t="s">
        <v>185</v>
      </c>
      <c r="C28" s="16" t="s">
        <v>186</v>
      </c>
      <c r="D28" s="31">
        <v>58</v>
      </c>
      <c r="E28" s="31" t="s">
        <v>31</v>
      </c>
      <c r="F28" s="31">
        <v>162</v>
      </c>
      <c r="G28" s="31">
        <v>59</v>
      </c>
      <c r="H28" s="31"/>
      <c r="I28" s="31" t="s">
        <v>32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>
        <v>39</v>
      </c>
      <c r="X28" s="31"/>
      <c r="Y28" s="31"/>
      <c r="Z28" s="31"/>
      <c r="AA28" s="31"/>
      <c r="AB28" s="31"/>
      <c r="AC28" s="32"/>
    </row>
    <row r="29" spans="1:29">
      <c r="A29" s="31"/>
      <c r="B29" s="16" t="s">
        <v>187</v>
      </c>
      <c r="C29" s="16" t="s">
        <v>188</v>
      </c>
      <c r="D29" s="31">
        <v>60</v>
      </c>
      <c r="E29" s="31" t="s">
        <v>31</v>
      </c>
      <c r="F29" s="31">
        <v>151</v>
      </c>
      <c r="G29" s="31">
        <v>50</v>
      </c>
      <c r="H29" s="31"/>
      <c r="I29" s="31" t="s">
        <v>38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>
        <v>28</v>
      </c>
      <c r="X29" s="31"/>
      <c r="Y29" s="31"/>
      <c r="Z29" s="31"/>
      <c r="AA29" s="31"/>
      <c r="AB29" s="31"/>
      <c r="AC29" s="32"/>
    </row>
    <row r="30" spans="1:29">
      <c r="A30" s="31"/>
      <c r="B30" s="16" t="s">
        <v>190</v>
      </c>
      <c r="C30" s="16" t="s">
        <v>97</v>
      </c>
      <c r="D30" s="16">
        <v>45</v>
      </c>
      <c r="E30" s="16" t="s">
        <v>31</v>
      </c>
      <c r="F30" s="31">
        <v>147</v>
      </c>
      <c r="G30" s="31">
        <v>61</v>
      </c>
      <c r="H30" s="31"/>
      <c r="I30" s="31" t="s">
        <v>32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>
        <v>28</v>
      </c>
      <c r="X30" s="31"/>
      <c r="Y30" s="31"/>
      <c r="Z30" s="31"/>
      <c r="AA30" s="31"/>
      <c r="AB30" s="31"/>
      <c r="AC30" s="32"/>
    </row>
    <row r="31" spans="1:29">
      <c r="A31" s="16"/>
      <c r="B31" s="16" t="s">
        <v>183</v>
      </c>
      <c r="C31" s="20" t="s">
        <v>184</v>
      </c>
      <c r="D31" s="28">
        <v>41</v>
      </c>
      <c r="E31" s="28" t="s">
        <v>31</v>
      </c>
      <c r="F31" s="16">
        <v>163</v>
      </c>
      <c r="G31" s="16">
        <v>54</v>
      </c>
      <c r="H31" s="16"/>
      <c r="I31" s="16" t="s">
        <v>38</v>
      </c>
      <c r="W31">
        <v>39</v>
      </c>
    </row>
    <row r="36" spans="1:23">
      <c r="A36" t="s">
        <v>145</v>
      </c>
    </row>
    <row r="37" spans="1:23">
      <c r="A37" s="16">
        <v>1</v>
      </c>
      <c r="B37" s="16" t="s">
        <v>147</v>
      </c>
      <c r="C37" s="16" t="s">
        <v>146</v>
      </c>
      <c r="D37" s="16">
        <v>54</v>
      </c>
      <c r="E37" s="16" t="s">
        <v>31</v>
      </c>
      <c r="F37" s="16">
        <v>160</v>
      </c>
      <c r="G37" s="16">
        <v>55</v>
      </c>
      <c r="H37" s="16"/>
      <c r="I37" s="16" t="s">
        <v>38</v>
      </c>
      <c r="W37" s="31">
        <v>33</v>
      </c>
    </row>
    <row r="38" spans="1:23">
      <c r="A38" s="16">
        <v>2</v>
      </c>
      <c r="B38" s="16" t="s">
        <v>149</v>
      </c>
      <c r="C38" s="16" t="s">
        <v>150</v>
      </c>
      <c r="D38" s="16">
        <v>55</v>
      </c>
      <c r="E38" s="16" t="s">
        <v>53</v>
      </c>
      <c r="F38" s="16">
        <v>165</v>
      </c>
      <c r="G38" s="16">
        <v>57</v>
      </c>
      <c r="H38" s="16"/>
      <c r="I38" s="16" t="s">
        <v>32</v>
      </c>
      <c r="W38" s="31">
        <v>32</v>
      </c>
    </row>
    <row r="39" spans="1:23" ht="27.6">
      <c r="A39" s="16">
        <v>5</v>
      </c>
      <c r="B39" s="23" t="s">
        <v>151</v>
      </c>
      <c r="C39" s="24" t="s">
        <v>162</v>
      </c>
      <c r="D39" s="25" t="s">
        <v>152</v>
      </c>
      <c r="E39" s="26" t="s">
        <v>31</v>
      </c>
      <c r="F39" s="16">
        <v>156</v>
      </c>
      <c r="G39" s="16">
        <v>60</v>
      </c>
      <c r="H39" s="16"/>
      <c r="I39" s="16" t="s">
        <v>35</v>
      </c>
      <c r="W39">
        <v>28</v>
      </c>
    </row>
    <row r="40" spans="1:23">
      <c r="A40" s="16">
        <v>6</v>
      </c>
      <c r="B40" s="27" t="s">
        <v>153</v>
      </c>
      <c r="C40" s="27" t="s">
        <v>163</v>
      </c>
      <c r="D40" s="27" t="s">
        <v>154</v>
      </c>
      <c r="E40" s="28" t="s">
        <v>53</v>
      </c>
      <c r="F40" s="16">
        <v>160</v>
      </c>
      <c r="G40" s="16">
        <v>58</v>
      </c>
      <c r="H40" s="16"/>
      <c r="I40" s="16" t="s">
        <v>38</v>
      </c>
      <c r="W40" s="31">
        <v>36</v>
      </c>
    </row>
    <row r="41" spans="1:23">
      <c r="A41" s="16">
        <v>7</v>
      </c>
      <c r="B41" s="27" t="s">
        <v>155</v>
      </c>
      <c r="C41" s="27" t="s">
        <v>164</v>
      </c>
      <c r="D41" s="27" t="s">
        <v>156</v>
      </c>
      <c r="E41" s="27" t="s">
        <v>53</v>
      </c>
      <c r="F41" s="16">
        <v>173</v>
      </c>
      <c r="G41" s="16">
        <v>68</v>
      </c>
      <c r="H41" s="16"/>
      <c r="I41" s="16" t="s">
        <v>32</v>
      </c>
      <c r="W41" s="31">
        <v>34</v>
      </c>
    </row>
    <row r="42" spans="1:23">
      <c r="A42" s="16">
        <v>8</v>
      </c>
      <c r="B42" s="28" t="s">
        <v>157</v>
      </c>
      <c r="C42" s="29" t="s">
        <v>165</v>
      </c>
      <c r="D42" s="28" t="s">
        <v>158</v>
      </c>
      <c r="E42" s="28" t="s">
        <v>31</v>
      </c>
      <c r="F42" s="16">
        <v>153</v>
      </c>
      <c r="G42" s="16">
        <v>60</v>
      </c>
      <c r="H42" s="16"/>
      <c r="I42" s="16" t="s">
        <v>32</v>
      </c>
      <c r="W42">
        <v>31</v>
      </c>
    </row>
    <row r="43" spans="1:23" ht="27.6">
      <c r="A43" s="16">
        <v>9</v>
      </c>
      <c r="B43" s="28" t="s">
        <v>159</v>
      </c>
      <c r="C43" s="29" t="s">
        <v>167</v>
      </c>
      <c r="D43" s="28" t="s">
        <v>160</v>
      </c>
      <c r="E43" s="28" t="s">
        <v>31</v>
      </c>
      <c r="F43" s="16">
        <v>156</v>
      </c>
      <c r="G43" s="16">
        <v>46</v>
      </c>
      <c r="H43" s="16"/>
      <c r="I43" s="16" t="s">
        <v>32</v>
      </c>
      <c r="W43">
        <v>41</v>
      </c>
    </row>
    <row r="44" spans="1:23">
      <c r="A44" s="16">
        <v>10</v>
      </c>
      <c r="B44" s="28" t="s">
        <v>182</v>
      </c>
      <c r="C44" s="28" t="s">
        <v>166</v>
      </c>
      <c r="D44" s="28" t="s">
        <v>161</v>
      </c>
      <c r="E44" s="28" t="s">
        <v>31</v>
      </c>
      <c r="F44" s="16">
        <v>145</v>
      </c>
      <c r="G44" s="16">
        <v>45</v>
      </c>
      <c r="H44" s="16"/>
      <c r="I44" s="16" t="s">
        <v>38</v>
      </c>
      <c r="W44">
        <v>32</v>
      </c>
    </row>
    <row r="45" spans="1:23">
      <c r="A45" s="16">
        <v>11</v>
      </c>
      <c r="B45" s="16" t="s">
        <v>171</v>
      </c>
      <c r="C45" s="16" t="s">
        <v>172</v>
      </c>
      <c r="D45" s="28">
        <v>60</v>
      </c>
      <c r="E45" s="28" t="s">
        <v>53</v>
      </c>
      <c r="F45" s="16">
        <v>155</v>
      </c>
      <c r="G45" s="16">
        <v>73</v>
      </c>
      <c r="H45" s="16"/>
      <c r="I45" s="16" t="s">
        <v>38</v>
      </c>
      <c r="W45">
        <v>36</v>
      </c>
    </row>
    <row r="46" spans="1:23">
      <c r="A46" s="16">
        <v>12</v>
      </c>
      <c r="B46" s="16" t="s">
        <v>174</v>
      </c>
      <c r="C46" s="20" t="s">
        <v>175</v>
      </c>
      <c r="D46" s="28">
        <v>57</v>
      </c>
      <c r="E46" s="28" t="s">
        <v>53</v>
      </c>
      <c r="F46" s="16">
        <v>175</v>
      </c>
      <c r="G46" s="16">
        <v>74</v>
      </c>
      <c r="H46" s="16"/>
      <c r="I46" s="16" t="s">
        <v>32</v>
      </c>
      <c r="N46" t="s">
        <v>68</v>
      </c>
      <c r="O46" t="s">
        <v>68</v>
      </c>
      <c r="P46" t="s">
        <v>68</v>
      </c>
      <c r="Q46" t="s">
        <v>68</v>
      </c>
      <c r="R46" t="s">
        <v>68</v>
      </c>
      <c r="W46">
        <v>35</v>
      </c>
    </row>
    <row r="47" spans="1:23">
      <c r="A47" s="16">
        <v>13</v>
      </c>
      <c r="B47" s="16" t="s">
        <v>176</v>
      </c>
      <c r="C47" s="20" t="s">
        <v>177</v>
      </c>
      <c r="D47" s="28">
        <v>63</v>
      </c>
      <c r="E47" s="28" t="s">
        <v>53</v>
      </c>
      <c r="F47" s="16">
        <v>170</v>
      </c>
      <c r="G47" s="16">
        <v>73</v>
      </c>
      <c r="H47" s="16"/>
      <c r="I47" s="16" t="s">
        <v>38</v>
      </c>
      <c r="W47">
        <v>34</v>
      </c>
    </row>
    <row r="48" spans="1:23" ht="16.8">
      <c r="A48" s="16">
        <v>15</v>
      </c>
      <c r="B48" s="16" t="s">
        <v>180</v>
      </c>
      <c r="C48" s="36" t="s">
        <v>181</v>
      </c>
      <c r="D48" s="28">
        <v>59</v>
      </c>
      <c r="E48" s="28" t="s">
        <v>31</v>
      </c>
      <c r="F48" s="16">
        <v>161</v>
      </c>
      <c r="G48" s="16">
        <v>64</v>
      </c>
      <c r="H48" s="16"/>
      <c r="I48" s="16" t="s">
        <v>38</v>
      </c>
      <c r="W48">
        <v>29</v>
      </c>
    </row>
    <row r="49" spans="1:29">
      <c r="A49" s="31"/>
      <c r="B49" s="16" t="s">
        <v>190</v>
      </c>
      <c r="C49" s="16" t="s">
        <v>97</v>
      </c>
      <c r="D49" s="16">
        <v>45</v>
      </c>
      <c r="E49" s="16" t="s">
        <v>31</v>
      </c>
      <c r="F49" s="31">
        <v>143</v>
      </c>
      <c r="G49" s="31">
        <v>55</v>
      </c>
      <c r="H49" s="31"/>
      <c r="I49" s="31" t="s">
        <v>32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>
        <v>28</v>
      </c>
      <c r="X49" s="31"/>
      <c r="Y49" s="31"/>
      <c r="Z49" s="31"/>
      <c r="AA49" s="31"/>
      <c r="AB49" s="31"/>
      <c r="AC49" s="32"/>
    </row>
    <row r="50" spans="1:29" ht="28.8">
      <c r="A50" s="31">
        <v>32</v>
      </c>
      <c r="B50" s="32" t="s">
        <v>120</v>
      </c>
      <c r="C50" s="31" t="s">
        <v>65</v>
      </c>
      <c r="D50" s="31">
        <v>65</v>
      </c>
      <c r="E50" s="31" t="s">
        <v>31</v>
      </c>
      <c r="F50" s="31">
        <v>154</v>
      </c>
      <c r="G50" s="31">
        <v>61</v>
      </c>
      <c r="H50" s="31"/>
      <c r="I50" s="31" t="s">
        <v>32</v>
      </c>
      <c r="J50" s="31">
        <v>3</v>
      </c>
      <c r="K50" s="31"/>
      <c r="L50" s="31" t="s">
        <v>48</v>
      </c>
      <c r="M50" s="31"/>
      <c r="N50" s="31"/>
      <c r="O50" s="31" t="s">
        <v>68</v>
      </c>
      <c r="P50" s="31" t="s">
        <v>47</v>
      </c>
      <c r="Q50" s="31"/>
      <c r="R50" s="31"/>
      <c r="S50" s="31"/>
      <c r="T50" s="31"/>
      <c r="U50" s="31"/>
      <c r="V50" s="31"/>
      <c r="W50" s="31">
        <v>32</v>
      </c>
      <c r="X50" s="31" t="s">
        <v>48</v>
      </c>
      <c r="Y50" s="31" t="s">
        <v>38</v>
      </c>
      <c r="Z50" s="31" t="s">
        <v>38</v>
      </c>
      <c r="AA50" s="31"/>
      <c r="AB50" s="31"/>
      <c r="AC50" s="32"/>
    </row>
    <row r="51" spans="1:29">
      <c r="A51" s="31">
        <v>33</v>
      </c>
      <c r="B51" s="31" t="s">
        <v>122</v>
      </c>
      <c r="C51" s="31" t="s">
        <v>121</v>
      </c>
      <c r="D51" s="31">
        <v>56</v>
      </c>
      <c r="E51" s="31" t="s">
        <v>31</v>
      </c>
      <c r="F51" s="31">
        <v>149</v>
      </c>
      <c r="G51" s="31">
        <v>66</v>
      </c>
      <c r="H51" s="31"/>
      <c r="I51" s="31" t="s">
        <v>32</v>
      </c>
      <c r="J51" s="31">
        <v>4</v>
      </c>
      <c r="K51" s="31"/>
      <c r="L51" s="31" t="s">
        <v>52</v>
      </c>
      <c r="M51" s="31"/>
      <c r="N51" s="31" t="s">
        <v>47</v>
      </c>
      <c r="O51" s="31"/>
      <c r="P51" s="31"/>
      <c r="Q51" s="31"/>
      <c r="R51" s="31"/>
      <c r="S51" s="31"/>
      <c r="T51" s="31"/>
      <c r="U51" s="31"/>
      <c r="V51" s="31"/>
      <c r="W51" s="31">
        <v>29</v>
      </c>
      <c r="X51" s="31" t="s">
        <v>52</v>
      </c>
      <c r="Y51" s="31" t="s">
        <v>38</v>
      </c>
      <c r="Z51" s="31" t="s">
        <v>38</v>
      </c>
      <c r="AA51" s="31"/>
      <c r="AB51" s="31"/>
      <c r="AC51" s="32"/>
    </row>
    <row r="52" spans="1:29" ht="42">
      <c r="A52" s="18" t="s">
        <v>134</v>
      </c>
      <c r="B52" s="8" t="s">
        <v>144</v>
      </c>
      <c r="C52" s="9">
        <v>365408</v>
      </c>
      <c r="D52" s="5">
        <v>50</v>
      </c>
      <c r="E52" s="16" t="s">
        <v>31</v>
      </c>
      <c r="F52" s="16">
        <v>165</v>
      </c>
      <c r="G52" s="16">
        <v>55</v>
      </c>
      <c r="H52" s="16"/>
      <c r="I52" s="16" t="s">
        <v>32</v>
      </c>
      <c r="J52" s="16"/>
      <c r="K52" s="16"/>
      <c r="L52" s="16"/>
      <c r="W52">
        <v>39</v>
      </c>
    </row>
    <row r="53" spans="1:29" ht="41.4">
      <c r="A53" s="17">
        <v>1</v>
      </c>
      <c r="B53" s="3" t="s">
        <v>135</v>
      </c>
      <c r="C53" s="6">
        <v>1862012</v>
      </c>
      <c r="D53" s="5">
        <v>65</v>
      </c>
      <c r="E53" s="16" t="s">
        <v>31</v>
      </c>
      <c r="F53" s="16">
        <v>149</v>
      </c>
      <c r="G53" s="16">
        <v>70</v>
      </c>
      <c r="H53" s="16"/>
      <c r="I53" s="16" t="s">
        <v>38</v>
      </c>
      <c r="J53" s="16">
        <v>5</v>
      </c>
      <c r="K53" s="16"/>
      <c r="L53" s="16" t="s">
        <v>33</v>
      </c>
      <c r="W53">
        <v>39</v>
      </c>
      <c r="X53" t="s">
        <v>33</v>
      </c>
    </row>
    <row r="54" spans="1:29" ht="41.4">
      <c r="A54" s="17">
        <v>3</v>
      </c>
      <c r="B54" s="3" t="s">
        <v>137</v>
      </c>
      <c r="C54" s="6">
        <v>22146</v>
      </c>
      <c r="D54" s="5">
        <v>53</v>
      </c>
      <c r="E54" s="16" t="s">
        <v>31</v>
      </c>
      <c r="F54" s="16">
        <v>154</v>
      </c>
      <c r="G54" s="16">
        <v>63</v>
      </c>
      <c r="H54" s="16"/>
      <c r="I54" s="16" t="s">
        <v>34</v>
      </c>
      <c r="J54" s="16">
        <v>4</v>
      </c>
      <c r="K54" s="16"/>
      <c r="L54" s="16" t="s">
        <v>33</v>
      </c>
      <c r="W54">
        <v>33</v>
      </c>
      <c r="X54" t="s">
        <v>33</v>
      </c>
    </row>
    <row r="55" spans="1:29" ht="27.6">
      <c r="A55" s="16">
        <v>4</v>
      </c>
      <c r="B55" s="10" t="s">
        <v>138</v>
      </c>
      <c r="C55" s="11">
        <v>822971</v>
      </c>
      <c r="D55" s="15">
        <v>58</v>
      </c>
      <c r="E55" s="16" t="s">
        <v>31</v>
      </c>
      <c r="F55" s="16">
        <v>147</v>
      </c>
      <c r="G55" s="16">
        <v>53</v>
      </c>
      <c r="H55" s="16"/>
      <c r="I55" s="16" t="s">
        <v>32</v>
      </c>
      <c r="J55" s="16">
        <v>4</v>
      </c>
      <c r="K55" s="16"/>
      <c r="L55" s="16" t="s">
        <v>52</v>
      </c>
      <c r="W55">
        <v>35</v>
      </c>
      <c r="X55" t="s">
        <v>52</v>
      </c>
    </row>
    <row r="56" spans="1:29" ht="27.6">
      <c r="A56" s="17">
        <v>5</v>
      </c>
      <c r="B56" s="12" t="s">
        <v>139</v>
      </c>
      <c r="C56" s="13">
        <v>1926820</v>
      </c>
      <c r="D56" s="14">
        <v>51</v>
      </c>
      <c r="E56" s="16" t="s">
        <v>31</v>
      </c>
      <c r="F56" s="16">
        <v>160</v>
      </c>
      <c r="G56" s="16">
        <v>58</v>
      </c>
      <c r="H56" s="16"/>
      <c r="I56" s="16" t="s">
        <v>38</v>
      </c>
      <c r="J56" s="16">
        <v>4</v>
      </c>
      <c r="K56" s="16"/>
      <c r="L56" s="16" t="s">
        <v>52</v>
      </c>
      <c r="W56">
        <v>43</v>
      </c>
      <c r="X56" t="s">
        <v>52</v>
      </c>
    </row>
    <row r="57" spans="1:29" ht="41.4">
      <c r="A57" s="16">
        <v>7</v>
      </c>
      <c r="B57" s="10" t="s">
        <v>141</v>
      </c>
      <c r="C57" s="11">
        <v>1921472</v>
      </c>
      <c r="D57" s="6">
        <v>54</v>
      </c>
      <c r="E57" s="16" t="s">
        <v>31</v>
      </c>
      <c r="F57" s="16">
        <v>145</v>
      </c>
      <c r="G57" s="16">
        <v>51</v>
      </c>
      <c r="H57" s="16"/>
      <c r="I57" s="16" t="s">
        <v>32</v>
      </c>
      <c r="J57" s="16">
        <v>4</v>
      </c>
      <c r="K57" s="16"/>
      <c r="L57" s="16" t="s">
        <v>33</v>
      </c>
      <c r="W57">
        <v>29</v>
      </c>
      <c r="X57" t="s">
        <v>33</v>
      </c>
    </row>
    <row r="58" spans="1:29" ht="27.6">
      <c r="A58" s="16">
        <v>8</v>
      </c>
      <c r="B58" s="10" t="s">
        <v>142</v>
      </c>
      <c r="C58" s="11">
        <v>1918091</v>
      </c>
      <c r="D58" s="6">
        <v>68</v>
      </c>
      <c r="E58" s="16" t="s">
        <v>31</v>
      </c>
      <c r="F58" s="16">
        <v>149</v>
      </c>
      <c r="G58" s="16">
        <v>48</v>
      </c>
      <c r="H58" s="16"/>
      <c r="I58" s="16" t="s">
        <v>38</v>
      </c>
      <c r="J58" s="16">
        <v>4</v>
      </c>
      <c r="K58" s="16"/>
      <c r="L58" s="16" t="s">
        <v>33</v>
      </c>
      <c r="W58">
        <v>37</v>
      </c>
      <c r="X58" t="s">
        <v>33</v>
      </c>
    </row>
    <row r="59" spans="1:29" ht="55.2">
      <c r="A59" s="16">
        <v>9</v>
      </c>
      <c r="B59" s="3" t="s">
        <v>143</v>
      </c>
      <c r="C59" s="6">
        <v>1877268</v>
      </c>
      <c r="D59" s="6">
        <v>70</v>
      </c>
      <c r="E59" s="16" t="s">
        <v>31</v>
      </c>
      <c r="F59" s="16">
        <v>157</v>
      </c>
      <c r="G59" s="16">
        <v>48</v>
      </c>
      <c r="H59" s="16"/>
      <c r="I59" s="16" t="s">
        <v>38</v>
      </c>
      <c r="J59" s="16">
        <v>4</v>
      </c>
      <c r="K59" s="16"/>
      <c r="L59" s="16" t="s">
        <v>52</v>
      </c>
      <c r="W59">
        <v>29</v>
      </c>
      <c r="X59" t="s">
        <v>52</v>
      </c>
    </row>
    <row r="60" spans="1:29" s="16" customFormat="1" ht="27.6">
      <c r="A60" s="21">
        <v>10</v>
      </c>
      <c r="B60" s="3" t="s">
        <v>170</v>
      </c>
      <c r="C60" s="6">
        <v>1787175</v>
      </c>
      <c r="D60" s="5">
        <v>51</v>
      </c>
      <c r="E60" s="7" t="s">
        <v>31</v>
      </c>
      <c r="F60" s="5">
        <v>160</v>
      </c>
      <c r="G60" s="6">
        <v>50</v>
      </c>
      <c r="H60" s="7"/>
      <c r="I60" s="3"/>
      <c r="W60" s="16">
        <v>38</v>
      </c>
    </row>
    <row r="61" spans="1:29" ht="27.6">
      <c r="A61" s="21">
        <v>11</v>
      </c>
      <c r="B61" s="3" t="s">
        <v>169</v>
      </c>
      <c r="C61" s="4">
        <v>1803042</v>
      </c>
      <c r="D61" s="5">
        <v>71</v>
      </c>
      <c r="E61" s="7" t="s">
        <v>53</v>
      </c>
      <c r="F61" s="5">
        <v>168</v>
      </c>
      <c r="G61" s="6">
        <v>70</v>
      </c>
      <c r="H61" s="3"/>
      <c r="I61" s="3" t="s">
        <v>35</v>
      </c>
      <c r="J61" s="16"/>
      <c r="K61" s="16"/>
      <c r="L61" s="16"/>
      <c r="W61">
        <v>38</v>
      </c>
    </row>
    <row r="62" spans="1:29" ht="33" customHeight="1">
      <c r="A62" s="21">
        <v>12</v>
      </c>
      <c r="B62" s="3" t="s">
        <v>168</v>
      </c>
      <c r="C62" s="6">
        <v>1800818</v>
      </c>
      <c r="D62" s="6">
        <v>43</v>
      </c>
      <c r="E62" s="7" t="s">
        <v>53</v>
      </c>
      <c r="F62" s="5">
        <v>166</v>
      </c>
      <c r="G62" s="6">
        <v>69</v>
      </c>
      <c r="H62" s="7"/>
      <c r="I62" s="3" t="s">
        <v>34</v>
      </c>
      <c r="J62" s="16"/>
      <c r="K62" s="16"/>
      <c r="L62" s="16"/>
      <c r="W62">
        <v>35</v>
      </c>
    </row>
    <row r="63" spans="1:29" ht="42">
      <c r="A63" s="22"/>
      <c r="B63" s="18" t="s">
        <v>192</v>
      </c>
      <c r="C63" s="16"/>
      <c r="D63" s="16"/>
      <c r="E63" s="20" t="s">
        <v>53</v>
      </c>
      <c r="F63" s="16">
        <v>171</v>
      </c>
      <c r="G63" s="16">
        <v>68</v>
      </c>
      <c r="H63" s="16"/>
      <c r="I63" s="16" t="s">
        <v>38</v>
      </c>
      <c r="J63" s="16"/>
      <c r="K63" s="16"/>
      <c r="L63" s="16"/>
      <c r="W63">
        <v>36</v>
      </c>
    </row>
  </sheetData>
  <mergeCells count="4">
    <mergeCell ref="K1:L1"/>
    <mergeCell ref="M1:Q1"/>
    <mergeCell ref="R1:T1"/>
    <mergeCell ref="U1:V1"/>
  </mergeCells>
  <conditionalFormatting sqref="B40">
    <cfRule type="duplicateValues" dxfId="4" priority="2"/>
    <cfRule type="duplicateValues" dxfId="3" priority="3"/>
  </conditionalFormatting>
  <conditionalFormatting sqref="C40">
    <cfRule type="duplicateValues" dxfId="2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71F1B-3A99-8F4A-9FDB-BB533A9DA46D}">
  <dimension ref="A2:L65"/>
  <sheetViews>
    <sheetView zoomScale="30" workbookViewId="0">
      <selection activeCell="J63" sqref="A1:J63"/>
    </sheetView>
  </sheetViews>
  <sheetFormatPr defaultColWidth="11.19921875" defaultRowHeight="15.6"/>
  <sheetData>
    <row r="2" spans="1:12">
      <c r="B2" s="1" t="s">
        <v>24</v>
      </c>
      <c r="C2" t="s">
        <v>189</v>
      </c>
      <c r="D2" t="s">
        <v>195</v>
      </c>
      <c r="E2" t="s">
        <v>196</v>
      </c>
      <c r="F2" t="s">
        <v>197</v>
      </c>
      <c r="G2" t="s">
        <v>198</v>
      </c>
      <c r="H2" t="s">
        <v>199</v>
      </c>
      <c r="I2" t="s">
        <v>200</v>
      </c>
      <c r="J2" t="s">
        <v>2</v>
      </c>
    </row>
    <row r="3" spans="1:12">
      <c r="A3" t="s">
        <v>193</v>
      </c>
    </row>
    <row r="4" spans="1:12" ht="28.8">
      <c r="A4">
        <v>1</v>
      </c>
      <c r="B4" s="32" t="s">
        <v>29</v>
      </c>
      <c r="C4" s="31">
        <v>37</v>
      </c>
      <c r="D4" s="38">
        <v>40</v>
      </c>
      <c r="E4" s="31" t="s">
        <v>31</v>
      </c>
      <c r="F4" s="42">
        <v>165</v>
      </c>
      <c r="G4" s="31">
        <v>76</v>
      </c>
      <c r="H4" s="31">
        <v>2</v>
      </c>
      <c r="I4">
        <v>27.92</v>
      </c>
      <c r="J4" s="51" t="s">
        <v>2</v>
      </c>
      <c r="L4" s="49"/>
    </row>
    <row r="5" spans="1:12">
      <c r="A5">
        <v>2</v>
      </c>
      <c r="B5" s="32" t="s">
        <v>46</v>
      </c>
      <c r="C5" s="31">
        <v>28</v>
      </c>
      <c r="D5" s="38">
        <v>48</v>
      </c>
      <c r="E5" s="31" t="s">
        <v>31</v>
      </c>
      <c r="F5" s="31">
        <v>155</v>
      </c>
      <c r="G5" s="31">
        <v>62</v>
      </c>
      <c r="H5" s="31">
        <v>2</v>
      </c>
      <c r="I5">
        <v>25.81</v>
      </c>
      <c r="J5" s="52" t="s">
        <v>32</v>
      </c>
      <c r="L5" s="49"/>
    </row>
    <row r="6" spans="1:12" ht="28.8">
      <c r="A6">
        <v>3</v>
      </c>
      <c r="B6" s="32" t="s">
        <v>51</v>
      </c>
      <c r="C6" s="31">
        <v>35</v>
      </c>
      <c r="D6" s="38">
        <v>69</v>
      </c>
      <c r="E6" s="31" t="s">
        <v>53</v>
      </c>
      <c r="F6" s="31">
        <v>165</v>
      </c>
      <c r="G6" s="31">
        <v>66</v>
      </c>
      <c r="H6" s="31">
        <v>1</v>
      </c>
      <c r="I6" s="44">
        <v>24.24</v>
      </c>
      <c r="J6" s="33" t="s">
        <v>2</v>
      </c>
      <c r="L6" s="49"/>
    </row>
    <row r="7" spans="1:12" ht="28.8">
      <c r="A7">
        <v>4</v>
      </c>
      <c r="B7" s="32" t="s">
        <v>56</v>
      </c>
      <c r="C7" s="31">
        <v>36</v>
      </c>
      <c r="D7" s="38">
        <v>67</v>
      </c>
      <c r="E7" s="31" t="s">
        <v>31</v>
      </c>
      <c r="F7" s="31">
        <v>155</v>
      </c>
      <c r="G7" s="31">
        <v>40</v>
      </c>
      <c r="H7" s="31">
        <v>2</v>
      </c>
      <c r="I7" s="31">
        <v>16.649999999999999</v>
      </c>
      <c r="J7" s="33" t="s">
        <v>32</v>
      </c>
      <c r="L7" s="49"/>
    </row>
    <row r="8" spans="1:12">
      <c r="A8">
        <v>5</v>
      </c>
      <c r="B8" s="32" t="s">
        <v>58</v>
      </c>
      <c r="C8" s="31">
        <v>32</v>
      </c>
      <c r="D8" s="38">
        <v>49</v>
      </c>
      <c r="E8" s="31" t="s">
        <v>31</v>
      </c>
      <c r="F8" s="31">
        <v>150</v>
      </c>
      <c r="G8" s="31">
        <v>52</v>
      </c>
      <c r="H8" s="31">
        <v>2</v>
      </c>
      <c r="I8" s="31">
        <v>23.11</v>
      </c>
      <c r="J8" s="33" t="s">
        <v>38</v>
      </c>
      <c r="L8" s="49"/>
    </row>
    <row r="9" spans="1:12" ht="28.8">
      <c r="A9">
        <v>6</v>
      </c>
      <c r="B9" s="32" t="s">
        <v>60</v>
      </c>
      <c r="C9" s="31">
        <v>37</v>
      </c>
      <c r="D9" s="38">
        <v>66</v>
      </c>
      <c r="E9" s="31" t="s">
        <v>31</v>
      </c>
      <c r="F9" s="31">
        <v>158</v>
      </c>
      <c r="G9" s="31">
        <v>60</v>
      </c>
      <c r="H9" s="31">
        <v>2</v>
      </c>
      <c r="I9" s="31">
        <v>24.03</v>
      </c>
      <c r="J9" s="33" t="s">
        <v>32</v>
      </c>
      <c r="L9" s="49"/>
    </row>
    <row r="10" spans="1:12">
      <c r="A10">
        <v>7</v>
      </c>
      <c r="B10" s="31" t="s">
        <v>62</v>
      </c>
      <c r="C10" s="31">
        <v>43</v>
      </c>
      <c r="D10" s="38">
        <v>55</v>
      </c>
      <c r="E10" s="31" t="s">
        <v>31</v>
      </c>
      <c r="F10" s="31">
        <v>168</v>
      </c>
      <c r="G10" s="31">
        <v>73</v>
      </c>
      <c r="H10" s="31">
        <v>2</v>
      </c>
      <c r="I10" s="31">
        <v>25.86</v>
      </c>
      <c r="J10" s="33" t="s">
        <v>32</v>
      </c>
      <c r="L10" s="49"/>
    </row>
    <row r="11" spans="1:12" ht="28.8">
      <c r="A11">
        <v>8</v>
      </c>
      <c r="B11" s="32" t="s">
        <v>79</v>
      </c>
      <c r="C11" s="31">
        <v>39</v>
      </c>
      <c r="D11" s="38">
        <v>51</v>
      </c>
      <c r="E11" s="31" t="s">
        <v>31</v>
      </c>
      <c r="F11" s="31">
        <v>159</v>
      </c>
      <c r="G11" s="31">
        <v>49</v>
      </c>
      <c r="H11" s="31">
        <v>2</v>
      </c>
      <c r="I11" s="31">
        <v>19.38</v>
      </c>
      <c r="J11" s="33" t="s">
        <v>38</v>
      </c>
      <c r="L11" s="49"/>
    </row>
    <row r="12" spans="1:12" ht="28.8">
      <c r="A12">
        <v>9</v>
      </c>
      <c r="B12" s="32" t="s">
        <v>81</v>
      </c>
      <c r="C12" s="31">
        <v>39</v>
      </c>
      <c r="D12" s="38">
        <v>63</v>
      </c>
      <c r="E12" s="31" t="s">
        <v>31</v>
      </c>
      <c r="F12" s="31">
        <v>142</v>
      </c>
      <c r="G12" s="31">
        <v>56</v>
      </c>
      <c r="H12" s="31">
        <v>2</v>
      </c>
      <c r="I12" s="31">
        <v>27.77</v>
      </c>
      <c r="J12" s="33" t="s">
        <v>32</v>
      </c>
      <c r="L12" s="49"/>
    </row>
    <row r="13" spans="1:12">
      <c r="A13">
        <v>10</v>
      </c>
      <c r="B13" s="32" t="s">
        <v>86</v>
      </c>
      <c r="C13" s="31">
        <v>37</v>
      </c>
      <c r="D13" s="38">
        <v>49</v>
      </c>
      <c r="E13" s="31" t="s">
        <v>31</v>
      </c>
      <c r="F13" s="31">
        <v>154</v>
      </c>
      <c r="G13" s="31">
        <v>55</v>
      </c>
      <c r="H13" s="31">
        <v>2</v>
      </c>
      <c r="I13" s="31">
        <v>23.19</v>
      </c>
      <c r="J13" s="33" t="s">
        <v>32</v>
      </c>
      <c r="L13" s="49"/>
    </row>
    <row r="14" spans="1:12" ht="28.8">
      <c r="A14">
        <v>11</v>
      </c>
      <c r="B14" s="32" t="s">
        <v>89</v>
      </c>
      <c r="C14" s="31">
        <v>36</v>
      </c>
      <c r="D14" s="38">
        <v>64</v>
      </c>
      <c r="E14" s="31" t="s">
        <v>31</v>
      </c>
      <c r="F14" s="31">
        <v>166</v>
      </c>
      <c r="G14" s="31">
        <v>56</v>
      </c>
      <c r="H14" s="31">
        <v>2</v>
      </c>
      <c r="I14" s="31">
        <v>20.32</v>
      </c>
      <c r="J14" s="33" t="s">
        <v>32</v>
      </c>
      <c r="L14" s="49"/>
    </row>
    <row r="15" spans="1:12" ht="43.2">
      <c r="A15">
        <v>12</v>
      </c>
      <c r="B15" s="32" t="s">
        <v>91</v>
      </c>
      <c r="C15" s="31">
        <v>37</v>
      </c>
      <c r="D15" s="38">
        <v>71</v>
      </c>
      <c r="E15" s="31" t="s">
        <v>31</v>
      </c>
      <c r="F15" s="31">
        <v>145</v>
      </c>
      <c r="G15" s="31">
        <v>62</v>
      </c>
      <c r="H15" s="31">
        <v>2</v>
      </c>
      <c r="I15" s="31">
        <v>29.49</v>
      </c>
      <c r="J15" s="33" t="s">
        <v>32</v>
      </c>
      <c r="L15" s="49"/>
    </row>
    <row r="16" spans="1:12" ht="43.2">
      <c r="A16">
        <v>13</v>
      </c>
      <c r="B16" s="32" t="s">
        <v>98</v>
      </c>
      <c r="C16" s="31">
        <v>42</v>
      </c>
      <c r="D16" s="38">
        <v>60</v>
      </c>
      <c r="E16" s="31" t="s">
        <v>31</v>
      </c>
      <c r="F16" s="31">
        <v>155</v>
      </c>
      <c r="G16" s="31">
        <v>54</v>
      </c>
      <c r="H16" s="31">
        <v>2</v>
      </c>
      <c r="I16" s="31">
        <v>22.48</v>
      </c>
      <c r="J16" s="33" t="s">
        <v>32</v>
      </c>
      <c r="L16" s="49"/>
    </row>
    <row r="17" spans="1:12" ht="28.8">
      <c r="A17">
        <v>14</v>
      </c>
      <c r="B17" s="32" t="s">
        <v>100</v>
      </c>
      <c r="C17" s="31">
        <v>37</v>
      </c>
      <c r="D17" s="38">
        <v>42</v>
      </c>
      <c r="E17" s="31" t="s">
        <v>31</v>
      </c>
      <c r="F17" s="31">
        <v>157</v>
      </c>
      <c r="G17" s="31">
        <v>68</v>
      </c>
      <c r="H17" s="31">
        <v>2</v>
      </c>
      <c r="I17" s="31">
        <v>27.49</v>
      </c>
      <c r="J17" s="33" t="s">
        <v>32</v>
      </c>
      <c r="L17" s="49"/>
    </row>
    <row r="18" spans="1:12">
      <c r="A18">
        <v>15</v>
      </c>
      <c r="B18" s="32" t="s">
        <v>102</v>
      </c>
      <c r="C18" s="31">
        <v>38</v>
      </c>
      <c r="D18" s="38">
        <v>59</v>
      </c>
      <c r="E18" s="31" t="s">
        <v>31</v>
      </c>
      <c r="F18" s="31">
        <v>171</v>
      </c>
      <c r="G18" s="31">
        <v>66</v>
      </c>
      <c r="H18" s="31">
        <v>2</v>
      </c>
      <c r="I18" s="31">
        <v>22.57</v>
      </c>
      <c r="J18" s="33" t="s">
        <v>32</v>
      </c>
      <c r="L18" s="49"/>
    </row>
    <row r="19" spans="1:12" ht="28.8">
      <c r="A19">
        <v>16</v>
      </c>
      <c r="B19" s="32" t="s">
        <v>104</v>
      </c>
      <c r="C19" s="31">
        <v>39</v>
      </c>
      <c r="D19" s="38">
        <v>54</v>
      </c>
      <c r="E19" s="31" t="s">
        <v>53</v>
      </c>
      <c r="F19" s="31">
        <v>174</v>
      </c>
      <c r="G19" s="31">
        <v>73</v>
      </c>
      <c r="H19" s="31">
        <v>1</v>
      </c>
      <c r="I19" s="31">
        <v>24.11</v>
      </c>
      <c r="J19" s="33" t="s">
        <v>32</v>
      </c>
      <c r="L19" s="49"/>
    </row>
    <row r="20" spans="1:12" ht="28.8">
      <c r="A20">
        <v>17</v>
      </c>
      <c r="B20" s="32" t="s">
        <v>106</v>
      </c>
      <c r="C20" s="31">
        <v>40</v>
      </c>
      <c r="D20" s="38">
        <v>72</v>
      </c>
      <c r="E20" s="31" t="s">
        <v>53</v>
      </c>
      <c r="F20" s="31">
        <v>178</v>
      </c>
      <c r="G20" s="31">
        <v>70</v>
      </c>
      <c r="H20" s="31">
        <v>1</v>
      </c>
      <c r="I20" s="31">
        <v>22.09</v>
      </c>
      <c r="J20" s="33" t="s">
        <v>32</v>
      </c>
      <c r="L20" s="49"/>
    </row>
    <row r="21" spans="1:12">
      <c r="A21">
        <v>18</v>
      </c>
      <c r="B21" s="32" t="s">
        <v>108</v>
      </c>
      <c r="C21" s="31">
        <v>50</v>
      </c>
      <c r="D21" s="38">
        <v>72</v>
      </c>
      <c r="E21" s="31" t="s">
        <v>53</v>
      </c>
      <c r="F21" s="31">
        <v>181</v>
      </c>
      <c r="G21" s="31">
        <v>73</v>
      </c>
      <c r="H21" s="31">
        <v>1</v>
      </c>
      <c r="I21" s="31">
        <v>22.28</v>
      </c>
      <c r="J21" s="33" t="s">
        <v>38</v>
      </c>
      <c r="L21" s="49"/>
    </row>
    <row r="22" spans="1:12" ht="28.8">
      <c r="A22">
        <v>19</v>
      </c>
      <c r="B22" s="32" t="s">
        <v>110</v>
      </c>
      <c r="C22" s="31">
        <v>37</v>
      </c>
      <c r="D22" s="38">
        <v>68</v>
      </c>
      <c r="E22" s="31" t="s">
        <v>31</v>
      </c>
      <c r="F22" s="31">
        <v>162</v>
      </c>
      <c r="G22" s="31">
        <v>55</v>
      </c>
      <c r="H22" s="31">
        <v>2</v>
      </c>
      <c r="I22" s="31">
        <v>20.96</v>
      </c>
      <c r="J22" s="33" t="s">
        <v>32</v>
      </c>
      <c r="L22" s="49"/>
    </row>
    <row r="23" spans="1:12" ht="28.8">
      <c r="A23">
        <v>20</v>
      </c>
      <c r="B23" s="32" t="s">
        <v>112</v>
      </c>
      <c r="C23" s="31">
        <v>43</v>
      </c>
      <c r="D23" s="38">
        <v>41</v>
      </c>
      <c r="E23" s="31" t="s">
        <v>31</v>
      </c>
      <c r="F23" s="31">
        <v>164</v>
      </c>
      <c r="G23" s="31">
        <v>57</v>
      </c>
      <c r="H23" s="31">
        <v>2</v>
      </c>
      <c r="I23" s="31">
        <v>21.19</v>
      </c>
      <c r="J23" s="33" t="s">
        <v>32</v>
      </c>
      <c r="L23" s="49"/>
    </row>
    <row r="24" spans="1:12" ht="28.8">
      <c r="A24">
        <v>21</v>
      </c>
      <c r="B24" s="32" t="s">
        <v>116</v>
      </c>
      <c r="C24" s="31">
        <v>32</v>
      </c>
      <c r="D24" s="38">
        <v>70</v>
      </c>
      <c r="E24" s="31" t="s">
        <v>31</v>
      </c>
      <c r="F24" s="31">
        <v>154</v>
      </c>
      <c r="G24" s="31">
        <v>65</v>
      </c>
      <c r="H24" s="31">
        <v>2</v>
      </c>
      <c r="I24" s="31">
        <v>27.41</v>
      </c>
      <c r="J24" s="33" t="s">
        <v>32</v>
      </c>
      <c r="L24" s="49"/>
    </row>
    <row r="25" spans="1:12">
      <c r="A25">
        <v>22</v>
      </c>
      <c r="B25" s="31" t="s">
        <v>124</v>
      </c>
      <c r="C25" s="31">
        <v>40</v>
      </c>
      <c r="D25" s="38">
        <v>57</v>
      </c>
      <c r="E25" s="31" t="s">
        <v>31</v>
      </c>
      <c r="F25" s="31">
        <v>149</v>
      </c>
      <c r="G25" s="31">
        <v>70</v>
      </c>
      <c r="H25" s="31">
        <v>2</v>
      </c>
      <c r="I25" s="31">
        <v>31.53</v>
      </c>
      <c r="J25" s="33" t="s">
        <v>32</v>
      </c>
      <c r="L25" s="49"/>
    </row>
    <row r="26" spans="1:12">
      <c r="A26">
        <v>23</v>
      </c>
      <c r="B26" s="31" t="s">
        <v>191</v>
      </c>
      <c r="C26" s="31">
        <v>34</v>
      </c>
      <c r="D26" s="38">
        <v>54</v>
      </c>
      <c r="E26" s="31" t="s">
        <v>31</v>
      </c>
      <c r="F26" s="31">
        <v>155</v>
      </c>
      <c r="G26" s="31">
        <v>85</v>
      </c>
      <c r="H26" s="31">
        <v>2</v>
      </c>
      <c r="I26" s="31">
        <v>35.380000000000003</v>
      </c>
      <c r="J26" s="33" t="s">
        <v>32</v>
      </c>
      <c r="L26" s="49"/>
    </row>
    <row r="27" spans="1:12">
      <c r="A27">
        <v>24</v>
      </c>
      <c r="B27" s="16" t="s">
        <v>178</v>
      </c>
      <c r="C27">
        <v>37</v>
      </c>
      <c r="D27" s="37">
        <v>43</v>
      </c>
      <c r="E27" s="28" t="s">
        <v>31</v>
      </c>
      <c r="F27" s="16">
        <v>155</v>
      </c>
      <c r="G27" s="16">
        <v>62</v>
      </c>
      <c r="H27" s="31">
        <v>2</v>
      </c>
      <c r="I27" s="31">
        <v>25.81</v>
      </c>
      <c r="J27" s="33" t="s">
        <v>38</v>
      </c>
      <c r="L27" s="43"/>
    </row>
    <row r="28" spans="1:12">
      <c r="A28">
        <v>25</v>
      </c>
      <c r="B28" s="16" t="s">
        <v>185</v>
      </c>
      <c r="C28" s="31">
        <v>39</v>
      </c>
      <c r="D28" s="38">
        <v>58</v>
      </c>
      <c r="E28" s="31" t="s">
        <v>31</v>
      </c>
      <c r="F28" s="31">
        <v>162</v>
      </c>
      <c r="G28" s="31">
        <v>59</v>
      </c>
      <c r="H28" s="31">
        <v>2</v>
      </c>
      <c r="I28" s="31">
        <v>22.48</v>
      </c>
      <c r="J28" s="33" t="s">
        <v>32</v>
      </c>
      <c r="L28" s="49"/>
    </row>
    <row r="29" spans="1:12">
      <c r="A29">
        <v>26</v>
      </c>
      <c r="B29" s="16" t="s">
        <v>187</v>
      </c>
      <c r="C29" s="31">
        <v>38</v>
      </c>
      <c r="D29" s="38">
        <v>60</v>
      </c>
      <c r="E29" s="31" t="s">
        <v>31</v>
      </c>
      <c r="F29" s="31">
        <v>151</v>
      </c>
      <c r="G29" s="31">
        <v>50</v>
      </c>
      <c r="H29" s="31">
        <v>2</v>
      </c>
      <c r="I29" s="31">
        <v>21.93</v>
      </c>
      <c r="J29" s="30" t="s">
        <v>38</v>
      </c>
      <c r="L29" s="49"/>
    </row>
    <row r="30" spans="1:12">
      <c r="A30">
        <v>28</v>
      </c>
      <c r="B30" s="16" t="s">
        <v>183</v>
      </c>
      <c r="C30">
        <v>39</v>
      </c>
      <c r="D30" s="37">
        <v>41</v>
      </c>
      <c r="E30" s="28" t="s">
        <v>31</v>
      </c>
      <c r="F30" s="16">
        <v>163</v>
      </c>
      <c r="G30" s="16">
        <v>54</v>
      </c>
      <c r="H30" s="31">
        <v>2</v>
      </c>
      <c r="I30" s="31">
        <v>20.32</v>
      </c>
      <c r="J30" s="33" t="s">
        <v>32</v>
      </c>
      <c r="L30" s="43"/>
    </row>
    <row r="31" spans="1:12">
      <c r="J31" s="33"/>
    </row>
    <row r="32" spans="1:12">
      <c r="J32" s="33"/>
    </row>
    <row r="33" spans="1:12">
      <c r="J33" s="30"/>
    </row>
    <row r="34" spans="1:12">
      <c r="J34" s="52"/>
    </row>
    <row r="35" spans="1:12">
      <c r="A35" t="s">
        <v>194</v>
      </c>
      <c r="H35" t="s">
        <v>199</v>
      </c>
      <c r="J35" s="52"/>
    </row>
    <row r="36" spans="1:12">
      <c r="A36">
        <v>1</v>
      </c>
      <c r="B36" s="16" t="s">
        <v>147</v>
      </c>
      <c r="C36" s="31">
        <v>33</v>
      </c>
      <c r="D36" s="39">
        <v>54</v>
      </c>
      <c r="E36" s="16" t="s">
        <v>31</v>
      </c>
      <c r="F36" s="39">
        <v>160</v>
      </c>
      <c r="G36" s="39">
        <v>55</v>
      </c>
      <c r="H36" s="19">
        <v>2</v>
      </c>
      <c r="I36" s="22">
        <v>21.48</v>
      </c>
      <c r="J36" s="16" t="s">
        <v>38</v>
      </c>
      <c r="L36" s="49"/>
    </row>
    <row r="37" spans="1:12">
      <c r="A37">
        <v>2</v>
      </c>
      <c r="B37" s="16" t="s">
        <v>149</v>
      </c>
      <c r="C37" s="31">
        <v>32</v>
      </c>
      <c r="D37" s="39">
        <v>55</v>
      </c>
      <c r="E37" s="16" t="s">
        <v>53</v>
      </c>
      <c r="F37" s="39">
        <v>165</v>
      </c>
      <c r="G37" s="39">
        <v>57</v>
      </c>
      <c r="H37" s="19">
        <v>1</v>
      </c>
      <c r="I37" s="22">
        <v>20.94</v>
      </c>
      <c r="J37" s="16" t="s">
        <v>32</v>
      </c>
      <c r="L37" s="49"/>
    </row>
    <row r="38" spans="1:12" ht="27.6">
      <c r="A38">
        <v>3</v>
      </c>
      <c r="B38" s="23" t="s">
        <v>151</v>
      </c>
      <c r="C38">
        <v>28</v>
      </c>
      <c r="D38" s="40">
        <v>62</v>
      </c>
      <c r="E38" s="26" t="s">
        <v>31</v>
      </c>
      <c r="F38" s="39">
        <v>156</v>
      </c>
      <c r="G38" s="39">
        <v>60</v>
      </c>
      <c r="H38" s="45">
        <v>2</v>
      </c>
      <c r="I38" s="47">
        <v>24.65</v>
      </c>
      <c r="J38" s="16" t="s">
        <v>35</v>
      </c>
      <c r="L38" s="43"/>
    </row>
    <row r="39" spans="1:12">
      <c r="A39">
        <v>4</v>
      </c>
      <c r="B39" s="27" t="s">
        <v>153</v>
      </c>
      <c r="C39" s="31">
        <v>36</v>
      </c>
      <c r="D39" s="41">
        <v>63</v>
      </c>
      <c r="E39" s="28" t="s">
        <v>53</v>
      </c>
      <c r="F39" s="39">
        <v>160</v>
      </c>
      <c r="G39" s="39">
        <v>58</v>
      </c>
      <c r="H39" s="45">
        <v>1</v>
      </c>
      <c r="I39" s="47">
        <v>22.66</v>
      </c>
      <c r="J39" s="16" t="s">
        <v>38</v>
      </c>
      <c r="L39" s="49"/>
    </row>
    <row r="40" spans="1:12">
      <c r="A40">
        <v>5</v>
      </c>
      <c r="B40" s="27" t="s">
        <v>155</v>
      </c>
      <c r="C40" s="31">
        <v>34</v>
      </c>
      <c r="D40" s="41">
        <v>55</v>
      </c>
      <c r="E40" s="27" t="s">
        <v>53</v>
      </c>
      <c r="F40" s="39">
        <v>173</v>
      </c>
      <c r="G40" s="39">
        <v>68</v>
      </c>
      <c r="H40" s="45">
        <v>1</v>
      </c>
      <c r="I40" s="47">
        <v>22.72</v>
      </c>
      <c r="J40" s="16" t="s">
        <v>32</v>
      </c>
      <c r="L40" s="49"/>
    </row>
    <row r="41" spans="1:12">
      <c r="A41">
        <v>6</v>
      </c>
      <c r="B41" s="28" t="s">
        <v>157</v>
      </c>
      <c r="C41">
        <v>31</v>
      </c>
      <c r="D41" s="37">
        <v>46</v>
      </c>
      <c r="E41" s="28" t="s">
        <v>31</v>
      </c>
      <c r="F41" s="39">
        <v>153</v>
      </c>
      <c r="G41" s="39">
        <v>60</v>
      </c>
      <c r="H41" s="45">
        <v>2</v>
      </c>
      <c r="I41" s="47">
        <v>25.63</v>
      </c>
      <c r="J41" s="16" t="s">
        <v>32</v>
      </c>
      <c r="L41" s="43"/>
    </row>
    <row r="42" spans="1:12" ht="41.4">
      <c r="A42">
        <v>7</v>
      </c>
      <c r="B42" s="28" t="s">
        <v>159</v>
      </c>
      <c r="C42">
        <v>31</v>
      </c>
      <c r="D42" s="37">
        <v>49</v>
      </c>
      <c r="E42" s="28" t="s">
        <v>31</v>
      </c>
      <c r="F42" s="39">
        <v>156</v>
      </c>
      <c r="G42" s="39">
        <v>46</v>
      </c>
      <c r="H42" s="45">
        <v>2</v>
      </c>
      <c r="I42" s="47">
        <v>18.899999999999999</v>
      </c>
      <c r="J42" s="16" t="s">
        <v>32</v>
      </c>
      <c r="L42" s="43"/>
    </row>
    <row r="43" spans="1:12" ht="27.6">
      <c r="A43">
        <v>8</v>
      </c>
      <c r="B43" s="28" t="s">
        <v>182</v>
      </c>
      <c r="C43">
        <v>32</v>
      </c>
      <c r="D43" s="37">
        <v>56</v>
      </c>
      <c r="E43" s="28" t="s">
        <v>31</v>
      </c>
      <c r="F43" s="39">
        <v>145</v>
      </c>
      <c r="G43" s="39">
        <v>45</v>
      </c>
      <c r="H43" s="45">
        <v>2</v>
      </c>
      <c r="I43" s="47">
        <v>21.4</v>
      </c>
      <c r="J43" s="16" t="s">
        <v>38</v>
      </c>
      <c r="L43" s="43"/>
    </row>
    <row r="44" spans="1:12">
      <c r="A44">
        <v>9</v>
      </c>
      <c r="B44" s="16" t="s">
        <v>171</v>
      </c>
      <c r="C44">
        <v>36</v>
      </c>
      <c r="D44" s="37">
        <v>60</v>
      </c>
      <c r="E44" s="28" t="s">
        <v>53</v>
      </c>
      <c r="F44" s="39">
        <v>155</v>
      </c>
      <c r="G44" s="39">
        <v>73</v>
      </c>
      <c r="H44" s="45">
        <v>1</v>
      </c>
      <c r="I44" s="47">
        <v>30.39</v>
      </c>
      <c r="J44" s="16" t="s">
        <v>38</v>
      </c>
      <c r="L44" s="43"/>
    </row>
    <row r="45" spans="1:12">
      <c r="A45">
        <v>10</v>
      </c>
      <c r="B45" s="16" t="s">
        <v>174</v>
      </c>
      <c r="C45">
        <v>35</v>
      </c>
      <c r="D45" s="37">
        <v>57</v>
      </c>
      <c r="E45" s="28" t="s">
        <v>53</v>
      </c>
      <c r="F45" s="39">
        <v>175</v>
      </c>
      <c r="G45" s="39">
        <v>74</v>
      </c>
      <c r="H45" s="45">
        <v>1</v>
      </c>
      <c r="I45" s="47">
        <v>24.16</v>
      </c>
      <c r="J45" s="16" t="s">
        <v>32</v>
      </c>
      <c r="L45" s="43"/>
    </row>
    <row r="46" spans="1:12">
      <c r="A46">
        <v>11</v>
      </c>
      <c r="B46" s="16" t="s">
        <v>176</v>
      </c>
      <c r="C46">
        <v>34</v>
      </c>
      <c r="D46" s="37">
        <v>63</v>
      </c>
      <c r="E46" s="28" t="s">
        <v>53</v>
      </c>
      <c r="F46" s="39">
        <v>170</v>
      </c>
      <c r="G46" s="39">
        <v>73</v>
      </c>
      <c r="H46" s="45">
        <v>1</v>
      </c>
      <c r="I46" s="47">
        <v>25.26</v>
      </c>
      <c r="J46" s="16" t="s">
        <v>38</v>
      </c>
      <c r="L46" s="43"/>
    </row>
    <row r="47" spans="1:12">
      <c r="A47">
        <v>12</v>
      </c>
      <c r="B47" s="16" t="s">
        <v>180</v>
      </c>
      <c r="C47">
        <v>29</v>
      </c>
      <c r="D47" s="37">
        <v>59</v>
      </c>
      <c r="E47" s="28" t="s">
        <v>31</v>
      </c>
      <c r="F47" s="39">
        <v>161</v>
      </c>
      <c r="G47" s="39">
        <v>64</v>
      </c>
      <c r="H47" s="45">
        <v>2</v>
      </c>
      <c r="I47" s="47">
        <v>24.69</v>
      </c>
      <c r="J47" s="16" t="s">
        <v>38</v>
      </c>
      <c r="L47" s="43"/>
    </row>
    <row r="48" spans="1:12">
      <c r="A48">
        <v>13</v>
      </c>
      <c r="B48" s="16" t="s">
        <v>190</v>
      </c>
      <c r="C48" s="31">
        <v>28</v>
      </c>
      <c r="D48" s="39">
        <v>45</v>
      </c>
      <c r="E48" s="16" t="s">
        <v>31</v>
      </c>
      <c r="F48" s="38">
        <v>143</v>
      </c>
      <c r="G48" s="38">
        <v>55</v>
      </c>
      <c r="H48" s="45">
        <v>2</v>
      </c>
      <c r="I48" s="47">
        <v>26.9</v>
      </c>
      <c r="J48" s="31" t="s">
        <v>32</v>
      </c>
      <c r="L48" s="49"/>
    </row>
    <row r="49" spans="1:12" ht="28.8">
      <c r="A49">
        <v>14</v>
      </c>
      <c r="B49" s="32" t="s">
        <v>120</v>
      </c>
      <c r="C49" s="31">
        <v>32</v>
      </c>
      <c r="D49" s="38">
        <v>65</v>
      </c>
      <c r="E49" s="31" t="s">
        <v>31</v>
      </c>
      <c r="F49" s="38">
        <v>154</v>
      </c>
      <c r="G49" s="38">
        <v>61</v>
      </c>
      <c r="H49" s="46">
        <v>2</v>
      </c>
      <c r="I49" s="48">
        <v>25.72</v>
      </c>
      <c r="J49" s="31" t="s">
        <v>32</v>
      </c>
      <c r="L49" s="49"/>
    </row>
    <row r="50" spans="1:12">
      <c r="A50">
        <v>15</v>
      </c>
      <c r="B50" s="31" t="s">
        <v>122</v>
      </c>
      <c r="C50" s="31">
        <v>29</v>
      </c>
      <c r="D50" s="38">
        <v>56</v>
      </c>
      <c r="E50" s="31" t="s">
        <v>31</v>
      </c>
      <c r="F50" s="38">
        <v>149</v>
      </c>
      <c r="G50" s="38">
        <v>66</v>
      </c>
      <c r="H50" s="46">
        <v>2</v>
      </c>
      <c r="I50" s="48">
        <v>29.73</v>
      </c>
      <c r="J50" s="31" t="s">
        <v>32</v>
      </c>
      <c r="L50" s="49"/>
    </row>
    <row r="51" spans="1:12" ht="41.4">
      <c r="A51">
        <v>16</v>
      </c>
      <c r="B51" s="8" t="s">
        <v>144</v>
      </c>
      <c r="C51">
        <v>31</v>
      </c>
      <c r="D51" s="5">
        <v>50</v>
      </c>
      <c r="E51" s="16" t="s">
        <v>31</v>
      </c>
      <c r="F51" s="39">
        <v>165</v>
      </c>
      <c r="G51" s="39">
        <v>55</v>
      </c>
      <c r="H51" s="45">
        <v>2</v>
      </c>
      <c r="I51" s="47">
        <v>20.2</v>
      </c>
      <c r="J51" s="16" t="s">
        <v>32</v>
      </c>
      <c r="L51" s="43"/>
    </row>
    <row r="52" spans="1:12" ht="41.4">
      <c r="A52">
        <v>17</v>
      </c>
      <c r="B52" s="3" t="s">
        <v>135</v>
      </c>
      <c r="C52">
        <v>29</v>
      </c>
      <c r="D52" s="5">
        <v>65</v>
      </c>
      <c r="E52" s="16" t="s">
        <v>31</v>
      </c>
      <c r="F52" s="39">
        <v>149</v>
      </c>
      <c r="G52" s="39">
        <v>70</v>
      </c>
      <c r="H52" s="45">
        <v>2</v>
      </c>
      <c r="I52" s="47">
        <v>32.520000000000003</v>
      </c>
      <c r="J52" s="16" t="s">
        <v>38</v>
      </c>
      <c r="L52" s="43"/>
    </row>
    <row r="53" spans="1:12" ht="41.4">
      <c r="A53">
        <v>18</v>
      </c>
      <c r="B53" s="3" t="s">
        <v>137</v>
      </c>
      <c r="C53">
        <v>33</v>
      </c>
      <c r="D53" s="5">
        <v>53</v>
      </c>
      <c r="E53" s="16" t="s">
        <v>31</v>
      </c>
      <c r="F53" s="39">
        <v>154</v>
      </c>
      <c r="G53" s="39">
        <v>63</v>
      </c>
      <c r="H53" s="45">
        <v>2</v>
      </c>
      <c r="I53" s="47">
        <v>26.56</v>
      </c>
      <c r="J53" s="16" t="s">
        <v>34</v>
      </c>
      <c r="L53" s="43"/>
    </row>
    <row r="54" spans="1:12" ht="27.6">
      <c r="A54">
        <v>19</v>
      </c>
      <c r="B54" s="10" t="s">
        <v>138</v>
      </c>
      <c r="C54">
        <v>35</v>
      </c>
      <c r="D54" s="15">
        <v>58</v>
      </c>
      <c r="E54" s="16" t="s">
        <v>31</v>
      </c>
      <c r="F54" s="39">
        <v>147</v>
      </c>
      <c r="G54" s="39">
        <v>53</v>
      </c>
      <c r="H54" s="45">
        <v>2</v>
      </c>
      <c r="I54" s="47">
        <v>24.53</v>
      </c>
      <c r="J54" s="16" t="s">
        <v>32</v>
      </c>
      <c r="L54" s="43"/>
    </row>
    <row r="55" spans="1:12" ht="27.6">
      <c r="A55">
        <v>20</v>
      </c>
      <c r="B55" s="12" t="s">
        <v>139</v>
      </c>
      <c r="C55">
        <v>33</v>
      </c>
      <c r="D55" s="14">
        <v>51</v>
      </c>
      <c r="E55" s="16" t="s">
        <v>31</v>
      </c>
      <c r="F55" s="39">
        <v>160</v>
      </c>
      <c r="G55" s="39">
        <v>58</v>
      </c>
      <c r="H55" s="45">
        <v>2</v>
      </c>
      <c r="I55" s="47">
        <v>22.66</v>
      </c>
      <c r="J55" s="16" t="s">
        <v>38</v>
      </c>
      <c r="L55" s="43"/>
    </row>
    <row r="56" spans="1:12" ht="41.4">
      <c r="A56">
        <v>21</v>
      </c>
      <c r="B56" s="10" t="s">
        <v>141</v>
      </c>
      <c r="C56">
        <v>29</v>
      </c>
      <c r="D56" s="6">
        <v>54</v>
      </c>
      <c r="E56" s="16" t="s">
        <v>31</v>
      </c>
      <c r="F56" s="39">
        <v>145</v>
      </c>
      <c r="G56" s="39">
        <v>51</v>
      </c>
      <c r="H56" s="45">
        <v>2</v>
      </c>
      <c r="I56" s="47">
        <v>24.26</v>
      </c>
      <c r="J56" s="16" t="s">
        <v>32</v>
      </c>
      <c r="L56" s="43"/>
    </row>
    <row r="57" spans="1:12" ht="27.6">
      <c r="A57">
        <v>22</v>
      </c>
      <c r="B57" s="10" t="s">
        <v>142</v>
      </c>
      <c r="C57">
        <v>27</v>
      </c>
      <c r="D57" s="6">
        <v>68</v>
      </c>
      <c r="E57" s="16" t="s">
        <v>31</v>
      </c>
      <c r="F57" s="39">
        <v>149</v>
      </c>
      <c r="G57" s="39">
        <v>48</v>
      </c>
      <c r="H57" s="45">
        <v>2</v>
      </c>
      <c r="I57" s="47">
        <v>21.62</v>
      </c>
      <c r="J57" s="16" t="s">
        <v>38</v>
      </c>
      <c r="L57" s="43"/>
    </row>
    <row r="58" spans="1:12" ht="55.2">
      <c r="A58">
        <v>23</v>
      </c>
      <c r="B58" s="3" t="s">
        <v>143</v>
      </c>
      <c r="C58">
        <v>29</v>
      </c>
      <c r="D58" s="6">
        <v>70</v>
      </c>
      <c r="E58" s="16" t="s">
        <v>31</v>
      </c>
      <c r="F58" s="39">
        <v>157</v>
      </c>
      <c r="G58" s="39">
        <v>48</v>
      </c>
      <c r="H58" s="45">
        <v>2</v>
      </c>
      <c r="I58" s="47">
        <v>19.47</v>
      </c>
      <c r="J58" s="16" t="s">
        <v>38</v>
      </c>
      <c r="L58" s="43"/>
    </row>
    <row r="59" spans="1:12" ht="27.6">
      <c r="A59">
        <v>24</v>
      </c>
      <c r="B59" s="3" t="s">
        <v>170</v>
      </c>
      <c r="C59" s="16">
        <v>30</v>
      </c>
      <c r="D59" s="5">
        <v>51</v>
      </c>
      <c r="E59" s="7" t="s">
        <v>31</v>
      </c>
      <c r="F59" s="5">
        <v>160</v>
      </c>
      <c r="G59" s="6">
        <v>50</v>
      </c>
      <c r="H59" s="45">
        <v>2</v>
      </c>
      <c r="I59" s="47">
        <v>19.53</v>
      </c>
      <c r="J59" s="3"/>
      <c r="L59" s="50"/>
    </row>
    <row r="60" spans="1:12" ht="27.6">
      <c r="A60">
        <v>25</v>
      </c>
      <c r="B60" s="3" t="s">
        <v>169</v>
      </c>
      <c r="C60">
        <v>28</v>
      </c>
      <c r="D60" s="5">
        <v>71</v>
      </c>
      <c r="E60" s="7" t="s">
        <v>53</v>
      </c>
      <c r="F60" s="5">
        <v>168</v>
      </c>
      <c r="G60" s="6">
        <v>70</v>
      </c>
      <c r="H60" s="45">
        <v>1</v>
      </c>
      <c r="I60" s="47">
        <v>24.8</v>
      </c>
      <c r="J60" s="3" t="s">
        <v>35</v>
      </c>
      <c r="L60" s="43"/>
    </row>
    <row r="61" spans="1:12" ht="27.6">
      <c r="A61">
        <v>26</v>
      </c>
      <c r="B61" s="3" t="s">
        <v>168</v>
      </c>
      <c r="C61">
        <v>35</v>
      </c>
      <c r="D61" s="6">
        <v>43</v>
      </c>
      <c r="E61" s="7" t="s">
        <v>53</v>
      </c>
      <c r="F61" s="5">
        <v>166</v>
      </c>
      <c r="G61" s="6">
        <v>69</v>
      </c>
      <c r="H61" s="45">
        <v>1</v>
      </c>
      <c r="I61" s="47">
        <v>25.04</v>
      </c>
      <c r="J61" s="3" t="s">
        <v>34</v>
      </c>
      <c r="L61" s="43"/>
    </row>
    <row r="62" spans="1:12" ht="42">
      <c r="A62">
        <v>27</v>
      </c>
      <c r="B62" s="18" t="s">
        <v>192</v>
      </c>
      <c r="C62">
        <v>36</v>
      </c>
      <c r="D62" s="39">
        <v>49</v>
      </c>
      <c r="E62" s="20" t="s">
        <v>53</v>
      </c>
      <c r="F62" s="39">
        <v>171</v>
      </c>
      <c r="G62" s="39">
        <v>68</v>
      </c>
      <c r="H62" s="19">
        <v>1</v>
      </c>
      <c r="I62" s="22">
        <v>23.26</v>
      </c>
      <c r="J62" s="16" t="s">
        <v>38</v>
      </c>
      <c r="L62" s="43"/>
    </row>
    <row r="63" spans="1:12">
      <c r="I63" s="2"/>
      <c r="J63" s="27"/>
    </row>
    <row r="64" spans="1:12">
      <c r="J64" s="27"/>
    </row>
    <row r="65" spans="10:10">
      <c r="J65" s="30"/>
    </row>
  </sheetData>
  <conditionalFormatting sqref="B39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438C9-002A-41DC-9C3B-7D4A1D8E83F6}">
  <dimension ref="A1:AD61"/>
  <sheetViews>
    <sheetView tabSelected="1" topLeftCell="U1" zoomScale="58" workbookViewId="0">
      <selection activeCell="AI3" sqref="AI3"/>
    </sheetView>
  </sheetViews>
  <sheetFormatPr defaultRowHeight="15.6"/>
  <cols>
    <col min="1" max="1" width="3.19921875" bestFit="1" customWidth="1"/>
    <col min="2" max="2" width="28.796875" bestFit="1" customWidth="1"/>
    <col min="3" max="3" width="13.8984375" bestFit="1" customWidth="1"/>
    <col min="4" max="4" width="4.296875" bestFit="1" customWidth="1"/>
    <col min="5" max="5" width="10.796875" bestFit="1" customWidth="1"/>
    <col min="6" max="6" width="5.296875" bestFit="1" customWidth="1"/>
    <col min="7" max="7" width="2.5" bestFit="1" customWidth="1"/>
    <col min="8" max="8" width="3.8984375" bestFit="1" customWidth="1"/>
    <col min="9" max="9" width="3.09765625" bestFit="1" customWidth="1"/>
    <col min="10" max="10" width="6.8984375" bestFit="1" customWidth="1"/>
    <col min="11" max="11" width="5.8984375" bestFit="1" customWidth="1"/>
    <col min="12" max="12" width="3.796875" bestFit="1" customWidth="1"/>
  </cols>
  <sheetData>
    <row r="1" spans="1:30">
      <c r="A1" t="s">
        <v>32</v>
      </c>
      <c r="B1" t="s">
        <v>24</v>
      </c>
      <c r="C1" t="s">
        <v>201</v>
      </c>
      <c r="D1" t="s">
        <v>189</v>
      </c>
      <c r="E1" t="s">
        <v>237</v>
      </c>
      <c r="F1" t="s">
        <v>23</v>
      </c>
      <c r="G1" t="s">
        <v>196</v>
      </c>
      <c r="H1" t="s">
        <v>197</v>
      </c>
      <c r="I1" t="s">
        <v>198</v>
      </c>
      <c r="J1" t="s">
        <v>22</v>
      </c>
      <c r="K1" t="s">
        <v>200</v>
      </c>
      <c r="L1" t="s">
        <v>2</v>
      </c>
    </row>
    <row r="2" spans="1:30">
      <c r="A2">
        <v>1</v>
      </c>
      <c r="B2" t="s">
        <v>29</v>
      </c>
      <c r="C2" t="s">
        <v>193</v>
      </c>
      <c r="D2">
        <v>37</v>
      </c>
      <c r="E2" t="str">
        <f>VLOOKUP(D2,$D$57:$E$61,2,1)</f>
        <v>35-39.9</v>
      </c>
      <c r="F2">
        <v>40</v>
      </c>
      <c r="G2" t="s">
        <v>31</v>
      </c>
      <c r="H2">
        <v>165</v>
      </c>
      <c r="I2">
        <v>76</v>
      </c>
      <c r="J2">
        <v>2</v>
      </c>
      <c r="K2">
        <v>27.92</v>
      </c>
      <c r="L2" t="s">
        <v>38</v>
      </c>
    </row>
    <row r="3" spans="1:30">
      <c r="A3">
        <v>2</v>
      </c>
      <c r="B3" t="s">
        <v>46</v>
      </c>
      <c r="C3" t="s">
        <v>193</v>
      </c>
      <c r="D3">
        <v>28</v>
      </c>
      <c r="E3" t="str">
        <f>VLOOKUP(D3,$D$57:$E$61,2,1)</f>
        <v>25-29.9</v>
      </c>
      <c r="F3">
        <v>48</v>
      </c>
      <c r="G3" t="s">
        <v>31</v>
      </c>
      <c r="H3">
        <v>155</v>
      </c>
      <c r="I3">
        <v>62</v>
      </c>
      <c r="J3">
        <v>2</v>
      </c>
      <c r="K3">
        <v>25.81</v>
      </c>
      <c r="L3" t="s">
        <v>32</v>
      </c>
      <c r="AA3" t="s">
        <v>233</v>
      </c>
      <c r="AB3" t="s">
        <v>234</v>
      </c>
      <c r="AC3" t="s">
        <v>235</v>
      </c>
      <c r="AD3" t="s">
        <v>236</v>
      </c>
    </row>
    <row r="4" spans="1:30">
      <c r="A4">
        <v>3</v>
      </c>
      <c r="B4" t="s">
        <v>51</v>
      </c>
      <c r="C4" t="s">
        <v>193</v>
      </c>
      <c r="D4">
        <v>35</v>
      </c>
      <c r="E4" t="str">
        <f>VLOOKUP(D4,$D$57:$E$61,2,1)</f>
        <v>35-39.9</v>
      </c>
      <c r="F4">
        <v>69</v>
      </c>
      <c r="G4" t="s">
        <v>53</v>
      </c>
      <c r="H4">
        <v>165</v>
      </c>
      <c r="I4">
        <v>66</v>
      </c>
      <c r="J4">
        <v>1</v>
      </c>
      <c r="K4">
        <v>24.24</v>
      </c>
      <c r="L4" t="s">
        <v>38</v>
      </c>
      <c r="Z4" t="s">
        <v>193</v>
      </c>
      <c r="AA4">
        <v>1</v>
      </c>
      <c r="AB4">
        <v>3</v>
      </c>
      <c r="AC4">
        <v>17</v>
      </c>
      <c r="AD4">
        <v>6</v>
      </c>
    </row>
    <row r="5" spans="1:30">
      <c r="A5">
        <v>4</v>
      </c>
      <c r="B5" t="s">
        <v>56</v>
      </c>
      <c r="C5" t="s">
        <v>193</v>
      </c>
      <c r="D5">
        <v>36</v>
      </c>
      <c r="E5" t="str">
        <f>VLOOKUP(D5,$D$57:$E$61,2,1)</f>
        <v>35-39.9</v>
      </c>
      <c r="F5">
        <v>67</v>
      </c>
      <c r="G5" t="s">
        <v>31</v>
      </c>
      <c r="H5">
        <v>155</v>
      </c>
      <c r="I5">
        <v>40</v>
      </c>
      <c r="J5">
        <v>2</v>
      </c>
      <c r="K5">
        <v>16.649999999999999</v>
      </c>
      <c r="L5" t="s">
        <v>32</v>
      </c>
      <c r="Z5" t="s">
        <v>202</v>
      </c>
      <c r="AA5">
        <v>9</v>
      </c>
      <c r="AB5">
        <v>12</v>
      </c>
      <c r="AC5">
        <v>6</v>
      </c>
      <c r="AD5">
        <v>0</v>
      </c>
    </row>
    <row r="6" spans="1:30">
      <c r="A6">
        <v>5</v>
      </c>
      <c r="B6" t="s">
        <v>58</v>
      </c>
      <c r="C6" t="s">
        <v>193</v>
      </c>
      <c r="D6">
        <v>32</v>
      </c>
      <c r="E6" t="str">
        <f>VLOOKUP(D6,$D$57:$E$61,2,1)</f>
        <v>30-34.9</v>
      </c>
      <c r="F6">
        <v>49</v>
      </c>
      <c r="G6" t="s">
        <v>31</v>
      </c>
      <c r="H6">
        <v>150</v>
      </c>
      <c r="I6">
        <v>52</v>
      </c>
      <c r="J6">
        <v>2</v>
      </c>
      <c r="K6">
        <v>23.11</v>
      </c>
      <c r="L6" t="s">
        <v>38</v>
      </c>
    </row>
    <row r="7" spans="1:30">
      <c r="A7">
        <v>6</v>
      </c>
      <c r="B7" t="s">
        <v>60</v>
      </c>
      <c r="C7" t="s">
        <v>193</v>
      </c>
      <c r="D7">
        <v>37</v>
      </c>
      <c r="E7" t="str">
        <f>VLOOKUP(D7,$D$57:$E$61,2,1)</f>
        <v>35-39.9</v>
      </c>
      <c r="F7">
        <v>66</v>
      </c>
      <c r="G7" t="s">
        <v>31</v>
      </c>
      <c r="H7">
        <v>158</v>
      </c>
      <c r="I7">
        <v>60</v>
      </c>
      <c r="J7">
        <v>2</v>
      </c>
      <c r="K7">
        <v>24.03</v>
      </c>
      <c r="L7" t="s">
        <v>32</v>
      </c>
      <c r="AA7" t="s">
        <v>233</v>
      </c>
      <c r="AB7" t="s">
        <v>234</v>
      </c>
      <c r="AC7" t="s">
        <v>235</v>
      </c>
      <c r="AD7" t="s">
        <v>236</v>
      </c>
    </row>
    <row r="8" spans="1:30">
      <c r="A8">
        <v>7</v>
      </c>
      <c r="B8" t="s">
        <v>62</v>
      </c>
      <c r="C8" t="s">
        <v>193</v>
      </c>
      <c r="D8">
        <v>43</v>
      </c>
      <c r="E8" t="str">
        <f>VLOOKUP(D8,$D$57:$E$61,2,1)</f>
        <v>&gt;40</v>
      </c>
      <c r="F8">
        <v>55</v>
      </c>
      <c r="G8" t="s">
        <v>31</v>
      </c>
      <c r="H8">
        <v>168</v>
      </c>
      <c r="I8">
        <v>73</v>
      </c>
      <c r="J8">
        <v>2</v>
      </c>
      <c r="K8">
        <v>25.86</v>
      </c>
      <c r="L8" t="s">
        <v>32</v>
      </c>
      <c r="Z8" t="s">
        <v>244</v>
      </c>
      <c r="AA8">
        <f>SUM(AA4:AA5)</f>
        <v>10</v>
      </c>
      <c r="AB8">
        <f t="shared" ref="AB8:AD8" si="0">SUM(AB4:AB5)</f>
        <v>15</v>
      </c>
      <c r="AC8">
        <f t="shared" si="0"/>
        <v>23</v>
      </c>
      <c r="AD8">
        <f t="shared" si="0"/>
        <v>6</v>
      </c>
    </row>
    <row r="9" spans="1:30">
      <c r="A9">
        <v>8</v>
      </c>
      <c r="B9" t="s">
        <v>79</v>
      </c>
      <c r="C9" t="s">
        <v>193</v>
      </c>
      <c r="D9">
        <v>39</v>
      </c>
      <c r="E9" t="str">
        <f>VLOOKUP(D9,$D$57:$E$61,2,1)</f>
        <v>35-39.9</v>
      </c>
      <c r="F9">
        <v>51</v>
      </c>
      <c r="G9" t="s">
        <v>31</v>
      </c>
      <c r="H9">
        <v>159</v>
      </c>
      <c r="I9">
        <v>49</v>
      </c>
      <c r="J9">
        <v>2</v>
      </c>
      <c r="K9">
        <v>19.38</v>
      </c>
      <c r="L9" t="s">
        <v>38</v>
      </c>
      <c r="Z9" t="s">
        <v>242</v>
      </c>
      <c r="AA9">
        <f>AA8</f>
        <v>10</v>
      </c>
      <c r="AB9">
        <f>AA9+AB8</f>
        <v>25</v>
      </c>
      <c r="AC9">
        <f t="shared" ref="AC9:AD9" si="1">AB9+AC8</f>
        <v>48</v>
      </c>
      <c r="AD9">
        <f t="shared" si="1"/>
        <v>54</v>
      </c>
    </row>
    <row r="10" spans="1:30">
      <c r="A10">
        <v>9</v>
      </c>
      <c r="B10" t="s">
        <v>81</v>
      </c>
      <c r="C10" t="s">
        <v>193</v>
      </c>
      <c r="D10">
        <v>39</v>
      </c>
      <c r="E10" t="str">
        <f>VLOOKUP(D10,$D$57:$E$61,2,1)</f>
        <v>35-39.9</v>
      </c>
      <c r="F10">
        <v>63</v>
      </c>
      <c r="G10" t="s">
        <v>31</v>
      </c>
      <c r="H10">
        <v>142</v>
      </c>
      <c r="I10">
        <v>56</v>
      </c>
      <c r="J10">
        <v>2</v>
      </c>
      <c r="K10">
        <v>27.77</v>
      </c>
      <c r="L10" t="s">
        <v>32</v>
      </c>
      <c r="Z10" t="s">
        <v>243</v>
      </c>
      <c r="AA10">
        <f>54</f>
        <v>54</v>
      </c>
      <c r="AB10">
        <f>AA10-AA8</f>
        <v>44</v>
      </c>
      <c r="AC10">
        <f t="shared" ref="AC10:AD10" si="2">AB10-AB8</f>
        <v>29</v>
      </c>
      <c r="AD10">
        <f t="shared" si="2"/>
        <v>6</v>
      </c>
    </row>
    <row r="11" spans="1:30">
      <c r="A11">
        <v>10</v>
      </c>
      <c r="B11" t="s">
        <v>86</v>
      </c>
      <c r="C11" t="s">
        <v>193</v>
      </c>
      <c r="D11">
        <v>37</v>
      </c>
      <c r="E11" t="str">
        <f>VLOOKUP(D11,$D$57:$E$61,2,1)</f>
        <v>35-39.9</v>
      </c>
      <c r="F11">
        <v>49</v>
      </c>
      <c r="G11" t="s">
        <v>31</v>
      </c>
      <c r="H11">
        <v>154</v>
      </c>
      <c r="I11">
        <v>55</v>
      </c>
      <c r="J11">
        <v>2</v>
      </c>
      <c r="K11">
        <v>23.19</v>
      </c>
      <c r="L11" t="s">
        <v>32</v>
      </c>
      <c r="AA11" t="s">
        <v>233</v>
      </c>
      <c r="AB11" t="s">
        <v>234</v>
      </c>
      <c r="AC11" t="s">
        <v>235</v>
      </c>
      <c r="AD11" t="s">
        <v>236</v>
      </c>
    </row>
    <row r="12" spans="1:30">
      <c r="A12">
        <v>11</v>
      </c>
      <c r="B12" t="s">
        <v>89</v>
      </c>
      <c r="C12" t="s">
        <v>193</v>
      </c>
      <c r="D12">
        <v>36</v>
      </c>
      <c r="E12" t="str">
        <f>VLOOKUP(D12,$D$57:$E$61,2,1)</f>
        <v>35-39.9</v>
      </c>
      <c r="F12">
        <v>64</v>
      </c>
      <c r="G12" t="s">
        <v>31</v>
      </c>
      <c r="H12">
        <v>166</v>
      </c>
      <c r="I12">
        <v>56</v>
      </c>
      <c r="J12">
        <v>2</v>
      </c>
      <c r="K12">
        <v>20.32</v>
      </c>
      <c r="L12" t="s">
        <v>32</v>
      </c>
      <c r="Z12" t="s">
        <v>245</v>
      </c>
      <c r="AA12" s="57">
        <f>AA9/54</f>
        <v>0.18518518518518517</v>
      </c>
      <c r="AB12" s="57">
        <f t="shared" ref="AB12:AD13" si="3">AB9/54</f>
        <v>0.46296296296296297</v>
      </c>
      <c r="AC12" s="57">
        <f t="shared" si="3"/>
        <v>0.88888888888888884</v>
      </c>
      <c r="AD12" s="57">
        <f t="shared" si="3"/>
        <v>1</v>
      </c>
    </row>
    <row r="13" spans="1:30">
      <c r="A13">
        <v>12</v>
      </c>
      <c r="B13" t="s">
        <v>91</v>
      </c>
      <c r="C13" t="s">
        <v>193</v>
      </c>
      <c r="D13">
        <v>37</v>
      </c>
      <c r="E13" t="str">
        <f>VLOOKUP(D13,$D$57:$E$61,2,1)</f>
        <v>35-39.9</v>
      </c>
      <c r="F13">
        <v>71</v>
      </c>
      <c r="G13" t="s">
        <v>31</v>
      </c>
      <c r="H13">
        <v>145</v>
      </c>
      <c r="I13">
        <v>62</v>
      </c>
      <c r="J13">
        <v>2</v>
      </c>
      <c r="K13">
        <v>29.49</v>
      </c>
      <c r="L13" t="s">
        <v>32</v>
      </c>
      <c r="Z13" t="s">
        <v>246</v>
      </c>
      <c r="AA13" s="57">
        <f>AA10/54</f>
        <v>1</v>
      </c>
      <c r="AB13" s="57">
        <f t="shared" si="3"/>
        <v>0.81481481481481477</v>
      </c>
      <c r="AC13" s="57">
        <f t="shared" si="3"/>
        <v>0.53703703703703709</v>
      </c>
      <c r="AD13" s="57">
        <f t="shared" si="3"/>
        <v>0.1111111111111111</v>
      </c>
    </row>
    <row r="14" spans="1:30">
      <c r="A14">
        <v>13</v>
      </c>
      <c r="B14" t="s">
        <v>98</v>
      </c>
      <c r="C14" t="s">
        <v>193</v>
      </c>
      <c r="D14">
        <v>42</v>
      </c>
      <c r="E14" t="str">
        <f>VLOOKUP(D14,$D$57:$E$61,2,1)</f>
        <v>&gt;40</v>
      </c>
      <c r="F14">
        <v>60</v>
      </c>
      <c r="G14" t="s">
        <v>31</v>
      </c>
      <c r="H14">
        <v>155</v>
      </c>
      <c r="I14">
        <v>54</v>
      </c>
      <c r="J14">
        <v>2</v>
      </c>
      <c r="K14">
        <v>22.48</v>
      </c>
      <c r="L14" t="s">
        <v>32</v>
      </c>
    </row>
    <row r="15" spans="1:30">
      <c r="A15">
        <v>14</v>
      </c>
      <c r="B15" t="s">
        <v>100</v>
      </c>
      <c r="C15" t="s">
        <v>193</v>
      </c>
      <c r="D15">
        <v>37</v>
      </c>
      <c r="E15" t="str">
        <f>VLOOKUP(D15,$D$57:$E$61,2,1)</f>
        <v>35-39.9</v>
      </c>
      <c r="F15">
        <v>42</v>
      </c>
      <c r="G15" t="s">
        <v>31</v>
      </c>
      <c r="H15">
        <v>157</v>
      </c>
      <c r="I15">
        <v>68</v>
      </c>
      <c r="J15">
        <v>2</v>
      </c>
      <c r="K15">
        <v>27.49</v>
      </c>
      <c r="L15" t="s">
        <v>32</v>
      </c>
    </row>
    <row r="16" spans="1:30">
      <c r="A16">
        <v>15</v>
      </c>
      <c r="B16" t="s">
        <v>102</v>
      </c>
      <c r="C16" t="s">
        <v>193</v>
      </c>
      <c r="D16">
        <v>38</v>
      </c>
      <c r="E16" t="str">
        <f>VLOOKUP(D16,$D$57:$E$61,2,1)</f>
        <v>35-39.9</v>
      </c>
      <c r="F16">
        <v>59</v>
      </c>
      <c r="G16" t="s">
        <v>31</v>
      </c>
      <c r="H16">
        <v>171</v>
      </c>
      <c r="I16">
        <v>66</v>
      </c>
      <c r="J16">
        <v>2</v>
      </c>
      <c r="K16">
        <v>22.57</v>
      </c>
      <c r="L16" t="s">
        <v>32</v>
      </c>
    </row>
    <row r="17" spans="1:12">
      <c r="A17">
        <v>16</v>
      </c>
      <c r="B17" t="s">
        <v>104</v>
      </c>
      <c r="C17" t="s">
        <v>193</v>
      </c>
      <c r="D17">
        <v>39</v>
      </c>
      <c r="E17" t="str">
        <f>VLOOKUP(D17,$D$57:$E$61,2,1)</f>
        <v>35-39.9</v>
      </c>
      <c r="F17">
        <v>54</v>
      </c>
      <c r="G17" t="s">
        <v>53</v>
      </c>
      <c r="H17">
        <v>174</v>
      </c>
      <c r="I17">
        <v>73</v>
      </c>
      <c r="J17">
        <v>1</v>
      </c>
      <c r="K17">
        <v>24.11</v>
      </c>
      <c r="L17" t="s">
        <v>32</v>
      </c>
    </row>
    <row r="18" spans="1:12">
      <c r="A18">
        <v>17</v>
      </c>
      <c r="B18" t="s">
        <v>106</v>
      </c>
      <c r="C18" t="s">
        <v>193</v>
      </c>
      <c r="D18">
        <v>40</v>
      </c>
      <c r="E18" t="str">
        <f>VLOOKUP(D18,$D$57:$E$61,2,1)</f>
        <v>&gt;40</v>
      </c>
      <c r="F18">
        <v>72</v>
      </c>
      <c r="G18" t="s">
        <v>53</v>
      </c>
      <c r="H18">
        <v>178</v>
      </c>
      <c r="I18">
        <v>70</v>
      </c>
      <c r="J18">
        <v>1</v>
      </c>
      <c r="K18">
        <v>22.09</v>
      </c>
      <c r="L18" t="s">
        <v>32</v>
      </c>
    </row>
    <row r="19" spans="1:12">
      <c r="A19">
        <v>18</v>
      </c>
      <c r="B19" t="s">
        <v>108</v>
      </c>
      <c r="C19" t="s">
        <v>193</v>
      </c>
      <c r="D19">
        <v>50</v>
      </c>
      <c r="E19" t="str">
        <f>VLOOKUP(D19,$D$57:$E$61,2,1)</f>
        <v>&gt;40</v>
      </c>
      <c r="F19">
        <v>72</v>
      </c>
      <c r="G19" t="s">
        <v>53</v>
      </c>
      <c r="H19">
        <v>181</v>
      </c>
      <c r="I19">
        <v>73</v>
      </c>
      <c r="J19">
        <v>1</v>
      </c>
      <c r="K19">
        <v>22.28</v>
      </c>
      <c r="L19" t="s">
        <v>38</v>
      </c>
    </row>
    <row r="20" spans="1:12">
      <c r="A20">
        <v>19</v>
      </c>
      <c r="B20" t="s">
        <v>110</v>
      </c>
      <c r="C20" t="s">
        <v>193</v>
      </c>
      <c r="D20">
        <v>37</v>
      </c>
      <c r="E20" t="str">
        <f>VLOOKUP(D20,$D$57:$E$61,2,1)</f>
        <v>35-39.9</v>
      </c>
      <c r="F20">
        <v>68</v>
      </c>
      <c r="G20" t="s">
        <v>31</v>
      </c>
      <c r="H20">
        <v>162</v>
      </c>
      <c r="I20">
        <v>55</v>
      </c>
      <c r="J20">
        <v>2</v>
      </c>
      <c r="K20">
        <v>20.96</v>
      </c>
      <c r="L20" t="s">
        <v>32</v>
      </c>
    </row>
    <row r="21" spans="1:12">
      <c r="A21">
        <v>20</v>
      </c>
      <c r="B21" t="s">
        <v>112</v>
      </c>
      <c r="C21" t="s">
        <v>193</v>
      </c>
      <c r="D21">
        <v>43</v>
      </c>
      <c r="E21" t="str">
        <f>VLOOKUP(D21,$D$57:$E$61,2,1)</f>
        <v>&gt;40</v>
      </c>
      <c r="F21">
        <v>41</v>
      </c>
      <c r="G21" t="s">
        <v>31</v>
      </c>
      <c r="H21">
        <v>164</v>
      </c>
      <c r="I21">
        <v>57</v>
      </c>
      <c r="J21">
        <v>2</v>
      </c>
      <c r="K21">
        <v>21.19</v>
      </c>
      <c r="L21" t="s">
        <v>32</v>
      </c>
    </row>
    <row r="22" spans="1:12">
      <c r="A22">
        <v>21</v>
      </c>
      <c r="B22" t="s">
        <v>116</v>
      </c>
      <c r="C22" t="s">
        <v>193</v>
      </c>
      <c r="D22">
        <v>32</v>
      </c>
      <c r="E22" t="str">
        <f>VLOOKUP(D22,$D$57:$E$61,2,1)</f>
        <v>30-34.9</v>
      </c>
      <c r="F22">
        <v>70</v>
      </c>
      <c r="G22" t="s">
        <v>31</v>
      </c>
      <c r="H22">
        <v>154</v>
      </c>
      <c r="I22">
        <v>65</v>
      </c>
      <c r="J22">
        <v>2</v>
      </c>
      <c r="K22">
        <v>27.41</v>
      </c>
      <c r="L22" t="s">
        <v>32</v>
      </c>
    </row>
    <row r="23" spans="1:12">
      <c r="A23">
        <v>22</v>
      </c>
      <c r="B23" t="s">
        <v>124</v>
      </c>
      <c r="C23" t="s">
        <v>193</v>
      </c>
      <c r="D23">
        <v>40</v>
      </c>
      <c r="E23" t="str">
        <f>VLOOKUP(D23,$D$57:$E$61,2,1)</f>
        <v>&gt;40</v>
      </c>
      <c r="F23">
        <v>57</v>
      </c>
      <c r="G23" t="s">
        <v>31</v>
      </c>
      <c r="H23">
        <v>149</v>
      </c>
      <c r="I23">
        <v>70</v>
      </c>
      <c r="J23">
        <v>2</v>
      </c>
      <c r="K23">
        <v>31.53</v>
      </c>
      <c r="L23" t="s">
        <v>32</v>
      </c>
    </row>
    <row r="24" spans="1:12">
      <c r="A24">
        <v>23</v>
      </c>
      <c r="B24" t="s">
        <v>191</v>
      </c>
      <c r="C24" t="s">
        <v>193</v>
      </c>
      <c r="D24">
        <v>34</v>
      </c>
      <c r="E24" t="str">
        <f>VLOOKUP(D24,$D$57:$E$61,2,1)</f>
        <v>30-34.9</v>
      </c>
      <c r="F24">
        <v>54</v>
      </c>
      <c r="G24" t="s">
        <v>31</v>
      </c>
      <c r="H24">
        <v>155</v>
      </c>
      <c r="I24">
        <v>85</v>
      </c>
      <c r="J24">
        <v>2</v>
      </c>
      <c r="K24">
        <v>35.380000000000003</v>
      </c>
      <c r="L24" t="s">
        <v>32</v>
      </c>
    </row>
    <row r="25" spans="1:12">
      <c r="A25">
        <v>24</v>
      </c>
      <c r="B25" t="s">
        <v>178</v>
      </c>
      <c r="C25" t="s">
        <v>193</v>
      </c>
      <c r="D25">
        <v>37</v>
      </c>
      <c r="E25" t="str">
        <f>VLOOKUP(D25,$D$57:$E$61,2,1)</f>
        <v>35-39.9</v>
      </c>
      <c r="F25">
        <v>43</v>
      </c>
      <c r="G25" t="s">
        <v>31</v>
      </c>
      <c r="H25">
        <v>155</v>
      </c>
      <c r="I25">
        <v>62</v>
      </c>
      <c r="J25">
        <v>2</v>
      </c>
      <c r="K25">
        <v>25.81</v>
      </c>
      <c r="L25" t="s">
        <v>38</v>
      </c>
    </row>
    <row r="26" spans="1:12">
      <c r="A26">
        <v>25</v>
      </c>
      <c r="B26" t="s">
        <v>185</v>
      </c>
      <c r="C26" t="s">
        <v>193</v>
      </c>
      <c r="D26">
        <v>39</v>
      </c>
      <c r="E26" t="str">
        <f>VLOOKUP(D26,$D$57:$E$61,2,1)</f>
        <v>35-39.9</v>
      </c>
      <c r="F26">
        <v>58</v>
      </c>
      <c r="G26" t="s">
        <v>31</v>
      </c>
      <c r="H26">
        <v>162</v>
      </c>
      <c r="I26">
        <v>59</v>
      </c>
      <c r="J26">
        <v>2</v>
      </c>
      <c r="K26">
        <v>22.48</v>
      </c>
      <c r="L26" t="s">
        <v>32</v>
      </c>
    </row>
    <row r="27" spans="1:12">
      <c r="A27">
        <v>26</v>
      </c>
      <c r="B27" t="s">
        <v>187</v>
      </c>
      <c r="C27" t="s">
        <v>193</v>
      </c>
      <c r="D27">
        <v>38</v>
      </c>
      <c r="E27" t="str">
        <f>VLOOKUP(D27,$D$57:$E$61,2,1)</f>
        <v>35-39.9</v>
      </c>
      <c r="F27">
        <v>60</v>
      </c>
      <c r="G27" t="s">
        <v>31</v>
      </c>
      <c r="H27">
        <v>151</v>
      </c>
      <c r="I27">
        <v>50</v>
      </c>
      <c r="J27">
        <v>2</v>
      </c>
      <c r="K27">
        <v>21.93</v>
      </c>
      <c r="L27" t="s">
        <v>38</v>
      </c>
    </row>
    <row r="28" spans="1:12">
      <c r="A28">
        <v>28</v>
      </c>
      <c r="B28" t="s">
        <v>183</v>
      </c>
      <c r="C28" t="s">
        <v>193</v>
      </c>
      <c r="D28">
        <v>39</v>
      </c>
      <c r="E28" t="str">
        <f>VLOOKUP(D28,$D$57:$E$61,2,1)</f>
        <v>35-39.9</v>
      </c>
      <c r="F28">
        <v>41</v>
      </c>
      <c r="G28" t="s">
        <v>31</v>
      </c>
      <c r="H28">
        <v>163</v>
      </c>
      <c r="I28">
        <v>54</v>
      </c>
      <c r="J28">
        <v>2</v>
      </c>
      <c r="K28">
        <v>20.32</v>
      </c>
      <c r="L28" t="s">
        <v>32</v>
      </c>
    </row>
    <row r="29" spans="1:12">
      <c r="A29">
        <v>1</v>
      </c>
      <c r="B29" t="s">
        <v>147</v>
      </c>
      <c r="C29" t="s">
        <v>202</v>
      </c>
      <c r="D29">
        <v>33</v>
      </c>
      <c r="E29" t="str">
        <f>VLOOKUP(D29,$D$57:$E$61,2,1)</f>
        <v>30-34.9</v>
      </c>
      <c r="F29">
        <v>54</v>
      </c>
      <c r="G29" t="s">
        <v>31</v>
      </c>
      <c r="H29">
        <v>160</v>
      </c>
      <c r="I29">
        <v>55</v>
      </c>
      <c r="J29">
        <v>2</v>
      </c>
      <c r="K29">
        <v>21.48</v>
      </c>
      <c r="L29" t="s">
        <v>38</v>
      </c>
    </row>
    <row r="30" spans="1:12">
      <c r="A30">
        <v>2</v>
      </c>
      <c r="B30" t="s">
        <v>149</v>
      </c>
      <c r="C30" t="s">
        <v>202</v>
      </c>
      <c r="D30">
        <v>32</v>
      </c>
      <c r="E30" t="str">
        <f>VLOOKUP(D30,$D$57:$E$61,2,1)</f>
        <v>30-34.9</v>
      </c>
      <c r="F30">
        <v>55</v>
      </c>
      <c r="G30" t="s">
        <v>53</v>
      </c>
      <c r="H30">
        <v>165</v>
      </c>
      <c r="I30">
        <v>57</v>
      </c>
      <c r="J30">
        <v>1</v>
      </c>
      <c r="K30">
        <v>20.94</v>
      </c>
      <c r="L30" t="s">
        <v>32</v>
      </c>
    </row>
    <row r="31" spans="1:12">
      <c r="A31">
        <v>3</v>
      </c>
      <c r="B31" t="s">
        <v>151</v>
      </c>
      <c r="C31" t="s">
        <v>202</v>
      </c>
      <c r="D31">
        <v>28</v>
      </c>
      <c r="E31" t="str">
        <f>VLOOKUP(D31,$D$57:$E$61,2,1)</f>
        <v>25-29.9</v>
      </c>
      <c r="F31">
        <v>62</v>
      </c>
      <c r="G31" t="s">
        <v>31</v>
      </c>
      <c r="H31">
        <v>156</v>
      </c>
      <c r="I31">
        <v>60</v>
      </c>
      <c r="J31">
        <v>2</v>
      </c>
      <c r="K31">
        <v>24.65</v>
      </c>
      <c r="L31" t="s">
        <v>38</v>
      </c>
    </row>
    <row r="32" spans="1:12">
      <c r="A32">
        <v>4</v>
      </c>
      <c r="B32" t="s">
        <v>153</v>
      </c>
      <c r="C32" t="s">
        <v>202</v>
      </c>
      <c r="D32">
        <v>36</v>
      </c>
      <c r="E32" t="str">
        <f>VLOOKUP(D32,$D$57:$E$61,2,1)</f>
        <v>35-39.9</v>
      </c>
      <c r="F32">
        <v>63</v>
      </c>
      <c r="G32" t="s">
        <v>53</v>
      </c>
      <c r="H32">
        <v>160</v>
      </c>
      <c r="I32">
        <v>58</v>
      </c>
      <c r="J32">
        <v>1</v>
      </c>
      <c r="K32">
        <v>22.66</v>
      </c>
      <c r="L32" t="s">
        <v>38</v>
      </c>
    </row>
    <row r="33" spans="1:12">
      <c r="A33">
        <v>5</v>
      </c>
      <c r="B33" t="s">
        <v>155</v>
      </c>
      <c r="C33" t="s">
        <v>202</v>
      </c>
      <c r="D33">
        <v>34</v>
      </c>
      <c r="E33" t="str">
        <f>VLOOKUP(D33,$D$57:$E$61,2,1)</f>
        <v>30-34.9</v>
      </c>
      <c r="F33">
        <v>55</v>
      </c>
      <c r="G33" t="s">
        <v>53</v>
      </c>
      <c r="H33">
        <v>173</v>
      </c>
      <c r="I33">
        <v>68</v>
      </c>
      <c r="J33">
        <v>1</v>
      </c>
      <c r="K33">
        <v>22.72</v>
      </c>
      <c r="L33" t="s">
        <v>32</v>
      </c>
    </row>
    <row r="34" spans="1:12">
      <c r="A34">
        <v>6</v>
      </c>
      <c r="B34" t="s">
        <v>157</v>
      </c>
      <c r="C34" t="s">
        <v>202</v>
      </c>
      <c r="D34">
        <v>31</v>
      </c>
      <c r="E34" t="str">
        <f>VLOOKUP(D34,$D$57:$E$61,2,1)</f>
        <v>30-34.9</v>
      </c>
      <c r="F34">
        <v>46</v>
      </c>
      <c r="G34" t="s">
        <v>31</v>
      </c>
      <c r="H34">
        <v>153</v>
      </c>
      <c r="I34">
        <v>60</v>
      </c>
      <c r="J34">
        <v>2</v>
      </c>
      <c r="K34">
        <v>25.63</v>
      </c>
      <c r="L34" t="s">
        <v>32</v>
      </c>
    </row>
    <row r="35" spans="1:12">
      <c r="A35">
        <v>7</v>
      </c>
      <c r="B35" t="s">
        <v>159</v>
      </c>
      <c r="C35" t="s">
        <v>202</v>
      </c>
      <c r="D35">
        <v>31</v>
      </c>
      <c r="E35" t="str">
        <f>VLOOKUP(D35,$D$57:$E$61,2,1)</f>
        <v>30-34.9</v>
      </c>
      <c r="F35">
        <v>49</v>
      </c>
      <c r="G35" t="s">
        <v>31</v>
      </c>
      <c r="H35">
        <v>156</v>
      </c>
      <c r="I35">
        <v>46</v>
      </c>
      <c r="J35">
        <v>2</v>
      </c>
      <c r="K35">
        <v>18.899999999999999</v>
      </c>
      <c r="L35" t="s">
        <v>32</v>
      </c>
    </row>
    <row r="36" spans="1:12">
      <c r="A36">
        <v>8</v>
      </c>
      <c r="B36" t="s">
        <v>182</v>
      </c>
      <c r="C36" t="s">
        <v>202</v>
      </c>
      <c r="D36">
        <v>32</v>
      </c>
      <c r="E36" t="str">
        <f>VLOOKUP(D36,$D$57:$E$61,2,1)</f>
        <v>30-34.9</v>
      </c>
      <c r="F36">
        <v>56</v>
      </c>
      <c r="G36" t="s">
        <v>31</v>
      </c>
      <c r="H36">
        <v>145</v>
      </c>
      <c r="I36">
        <v>45</v>
      </c>
      <c r="J36">
        <v>2</v>
      </c>
      <c r="K36">
        <v>21.4</v>
      </c>
      <c r="L36" t="s">
        <v>38</v>
      </c>
    </row>
    <row r="37" spans="1:12">
      <c r="A37">
        <v>9</v>
      </c>
      <c r="B37" t="s">
        <v>171</v>
      </c>
      <c r="C37" t="s">
        <v>202</v>
      </c>
      <c r="D37">
        <v>36</v>
      </c>
      <c r="E37" t="str">
        <f>VLOOKUP(D37,$D$57:$E$61,2,1)</f>
        <v>35-39.9</v>
      </c>
      <c r="F37">
        <v>60</v>
      </c>
      <c r="G37" t="s">
        <v>53</v>
      </c>
      <c r="H37">
        <v>155</v>
      </c>
      <c r="I37">
        <v>73</v>
      </c>
      <c r="J37">
        <v>1</v>
      </c>
      <c r="K37">
        <v>30.39</v>
      </c>
      <c r="L37" t="s">
        <v>38</v>
      </c>
    </row>
    <row r="38" spans="1:12">
      <c r="A38">
        <v>10</v>
      </c>
      <c r="B38" t="s">
        <v>174</v>
      </c>
      <c r="C38" t="s">
        <v>202</v>
      </c>
      <c r="D38">
        <v>35</v>
      </c>
      <c r="E38" t="str">
        <f>VLOOKUP(D38,$D$57:$E$61,2,1)</f>
        <v>35-39.9</v>
      </c>
      <c r="F38">
        <v>57</v>
      </c>
      <c r="G38" t="s">
        <v>53</v>
      </c>
      <c r="H38">
        <v>175</v>
      </c>
      <c r="I38">
        <v>74</v>
      </c>
      <c r="J38">
        <v>1</v>
      </c>
      <c r="K38">
        <v>24.16</v>
      </c>
      <c r="L38" t="s">
        <v>32</v>
      </c>
    </row>
    <row r="39" spans="1:12">
      <c r="A39">
        <v>11</v>
      </c>
      <c r="B39" t="s">
        <v>176</v>
      </c>
      <c r="C39" t="s">
        <v>202</v>
      </c>
      <c r="D39">
        <v>34</v>
      </c>
      <c r="E39" t="str">
        <f>VLOOKUP(D39,$D$57:$E$61,2,1)</f>
        <v>30-34.9</v>
      </c>
      <c r="F39">
        <v>63</v>
      </c>
      <c r="G39" t="s">
        <v>53</v>
      </c>
      <c r="H39">
        <v>170</v>
      </c>
      <c r="I39">
        <v>73</v>
      </c>
      <c r="J39">
        <v>1</v>
      </c>
      <c r="K39">
        <v>25.26</v>
      </c>
      <c r="L39" t="s">
        <v>38</v>
      </c>
    </row>
    <row r="40" spans="1:12">
      <c r="A40">
        <v>12</v>
      </c>
      <c r="B40" t="s">
        <v>180</v>
      </c>
      <c r="C40" t="s">
        <v>202</v>
      </c>
      <c r="D40">
        <v>29</v>
      </c>
      <c r="E40" t="str">
        <f>VLOOKUP(D40,$D$57:$E$61,2,1)</f>
        <v>25-29.9</v>
      </c>
      <c r="F40">
        <v>59</v>
      </c>
      <c r="G40" t="s">
        <v>31</v>
      </c>
      <c r="H40">
        <v>161</v>
      </c>
      <c r="I40">
        <v>64</v>
      </c>
      <c r="J40">
        <v>2</v>
      </c>
      <c r="K40">
        <v>24.69</v>
      </c>
      <c r="L40" t="s">
        <v>38</v>
      </c>
    </row>
    <row r="41" spans="1:12">
      <c r="A41">
        <v>13</v>
      </c>
      <c r="B41" t="s">
        <v>190</v>
      </c>
      <c r="C41" t="s">
        <v>202</v>
      </c>
      <c r="D41">
        <v>28</v>
      </c>
      <c r="E41" t="str">
        <f>VLOOKUP(D41,$D$57:$E$61,2,1)</f>
        <v>25-29.9</v>
      </c>
      <c r="F41">
        <v>45</v>
      </c>
      <c r="G41" t="s">
        <v>31</v>
      </c>
      <c r="H41">
        <v>143</v>
      </c>
      <c r="I41">
        <v>55</v>
      </c>
      <c r="J41">
        <v>2</v>
      </c>
      <c r="K41">
        <v>26.9</v>
      </c>
      <c r="L41" t="s">
        <v>32</v>
      </c>
    </row>
    <row r="42" spans="1:12">
      <c r="A42">
        <v>14</v>
      </c>
      <c r="B42" t="s">
        <v>120</v>
      </c>
      <c r="C42" t="s">
        <v>202</v>
      </c>
      <c r="D42">
        <v>32</v>
      </c>
      <c r="E42" t="str">
        <f>VLOOKUP(D42,$D$57:$E$61,2,1)</f>
        <v>30-34.9</v>
      </c>
      <c r="F42">
        <v>65</v>
      </c>
      <c r="G42" t="s">
        <v>31</v>
      </c>
      <c r="H42">
        <v>154</v>
      </c>
      <c r="I42">
        <v>61</v>
      </c>
      <c r="J42">
        <v>2</v>
      </c>
      <c r="K42">
        <v>25.72</v>
      </c>
      <c r="L42" t="s">
        <v>32</v>
      </c>
    </row>
    <row r="43" spans="1:12">
      <c r="A43">
        <v>15</v>
      </c>
      <c r="B43" t="s">
        <v>122</v>
      </c>
      <c r="C43" t="s">
        <v>202</v>
      </c>
      <c r="D43">
        <v>29</v>
      </c>
      <c r="E43" t="str">
        <f>VLOOKUP(D43,$D$57:$E$61,2,1)</f>
        <v>25-29.9</v>
      </c>
      <c r="F43">
        <v>56</v>
      </c>
      <c r="G43" t="s">
        <v>31</v>
      </c>
      <c r="H43">
        <v>149</v>
      </c>
      <c r="I43">
        <v>66</v>
      </c>
      <c r="J43">
        <v>2</v>
      </c>
      <c r="K43">
        <v>29.73</v>
      </c>
      <c r="L43" t="s">
        <v>32</v>
      </c>
    </row>
    <row r="44" spans="1:12">
      <c r="A44">
        <v>16</v>
      </c>
      <c r="B44" t="s">
        <v>144</v>
      </c>
      <c r="C44" t="s">
        <v>202</v>
      </c>
      <c r="D44">
        <v>31</v>
      </c>
      <c r="E44" t="str">
        <f>VLOOKUP(D44,$D$57:$E$61,2,1)</f>
        <v>30-34.9</v>
      </c>
      <c r="F44">
        <v>50</v>
      </c>
      <c r="G44" t="s">
        <v>31</v>
      </c>
      <c r="H44">
        <v>165</v>
      </c>
      <c r="I44">
        <v>55</v>
      </c>
      <c r="J44">
        <v>2</v>
      </c>
      <c r="K44">
        <v>20.2</v>
      </c>
      <c r="L44" t="s">
        <v>32</v>
      </c>
    </row>
    <row r="45" spans="1:12">
      <c r="A45">
        <v>17</v>
      </c>
      <c r="B45" t="s">
        <v>135</v>
      </c>
      <c r="C45" t="s">
        <v>202</v>
      </c>
      <c r="D45">
        <v>29</v>
      </c>
      <c r="E45" t="str">
        <f>VLOOKUP(D45,$D$57:$E$61,2,1)</f>
        <v>25-29.9</v>
      </c>
      <c r="F45">
        <v>65</v>
      </c>
      <c r="G45" t="s">
        <v>31</v>
      </c>
      <c r="H45">
        <v>149</v>
      </c>
      <c r="I45">
        <v>70</v>
      </c>
      <c r="J45">
        <v>2</v>
      </c>
      <c r="K45">
        <v>32.520000000000003</v>
      </c>
      <c r="L45" t="s">
        <v>38</v>
      </c>
    </row>
    <row r="46" spans="1:12">
      <c r="A46">
        <v>18</v>
      </c>
      <c r="B46" t="s">
        <v>137</v>
      </c>
      <c r="C46" t="s">
        <v>202</v>
      </c>
      <c r="D46">
        <v>33</v>
      </c>
      <c r="E46" t="str">
        <f>VLOOKUP(D46,$D$57:$E$61,2,1)</f>
        <v>30-34.9</v>
      </c>
      <c r="F46">
        <v>53</v>
      </c>
      <c r="G46" t="s">
        <v>31</v>
      </c>
      <c r="H46">
        <v>154</v>
      </c>
      <c r="I46">
        <v>63</v>
      </c>
      <c r="J46">
        <v>2</v>
      </c>
      <c r="K46">
        <v>26.56</v>
      </c>
      <c r="L46" t="s">
        <v>32</v>
      </c>
    </row>
    <row r="47" spans="1:12">
      <c r="A47">
        <v>19</v>
      </c>
      <c r="B47" t="s">
        <v>138</v>
      </c>
      <c r="C47" t="s">
        <v>202</v>
      </c>
      <c r="D47">
        <v>35</v>
      </c>
      <c r="E47" t="str">
        <f>VLOOKUP(D47,$D$57:$E$61,2,1)</f>
        <v>35-39.9</v>
      </c>
      <c r="F47">
        <v>58</v>
      </c>
      <c r="G47" t="s">
        <v>31</v>
      </c>
      <c r="H47">
        <v>147</v>
      </c>
      <c r="I47">
        <v>53</v>
      </c>
      <c r="J47">
        <v>2</v>
      </c>
      <c r="K47">
        <v>24.53</v>
      </c>
      <c r="L47" t="s">
        <v>32</v>
      </c>
    </row>
    <row r="48" spans="1:12">
      <c r="A48">
        <v>20</v>
      </c>
      <c r="B48" t="s">
        <v>139</v>
      </c>
      <c r="C48" t="s">
        <v>202</v>
      </c>
      <c r="D48">
        <v>33</v>
      </c>
      <c r="E48" t="str">
        <f>VLOOKUP(D48,$D$57:$E$61,2,1)</f>
        <v>30-34.9</v>
      </c>
      <c r="F48">
        <v>51</v>
      </c>
      <c r="G48" t="s">
        <v>31</v>
      </c>
      <c r="H48">
        <v>160</v>
      </c>
      <c r="I48">
        <v>58</v>
      </c>
      <c r="J48">
        <v>2</v>
      </c>
      <c r="K48">
        <v>22.66</v>
      </c>
      <c r="L48" t="s">
        <v>38</v>
      </c>
    </row>
    <row r="49" spans="1:12">
      <c r="A49">
        <v>21</v>
      </c>
      <c r="B49" t="s">
        <v>141</v>
      </c>
      <c r="C49" t="s">
        <v>202</v>
      </c>
      <c r="D49">
        <v>29</v>
      </c>
      <c r="E49" t="str">
        <f>VLOOKUP(D49,$D$57:$E$61,2,1)</f>
        <v>25-29.9</v>
      </c>
      <c r="F49">
        <v>54</v>
      </c>
      <c r="G49" t="s">
        <v>31</v>
      </c>
      <c r="H49">
        <v>145</v>
      </c>
      <c r="I49">
        <v>51</v>
      </c>
      <c r="J49">
        <v>2</v>
      </c>
      <c r="K49">
        <v>24.26</v>
      </c>
      <c r="L49" t="s">
        <v>32</v>
      </c>
    </row>
    <row r="50" spans="1:12">
      <c r="A50">
        <v>22</v>
      </c>
      <c r="B50" t="s">
        <v>142</v>
      </c>
      <c r="C50" t="s">
        <v>202</v>
      </c>
      <c r="D50">
        <v>27</v>
      </c>
      <c r="E50" t="str">
        <f>VLOOKUP(D50,$D$57:$E$61,2,1)</f>
        <v>25-29.9</v>
      </c>
      <c r="F50">
        <v>68</v>
      </c>
      <c r="G50" t="s">
        <v>31</v>
      </c>
      <c r="H50">
        <v>149</v>
      </c>
      <c r="I50">
        <v>48</v>
      </c>
      <c r="J50">
        <v>2</v>
      </c>
      <c r="K50">
        <v>21.62</v>
      </c>
      <c r="L50" t="s">
        <v>38</v>
      </c>
    </row>
    <row r="51" spans="1:12">
      <c r="A51">
        <v>23</v>
      </c>
      <c r="B51" t="s">
        <v>143</v>
      </c>
      <c r="C51" t="s">
        <v>202</v>
      </c>
      <c r="D51">
        <v>29</v>
      </c>
      <c r="E51" t="str">
        <f>VLOOKUP(D51,$D$57:$E$61,2,1)</f>
        <v>25-29.9</v>
      </c>
      <c r="F51">
        <v>70</v>
      </c>
      <c r="G51" t="s">
        <v>31</v>
      </c>
      <c r="H51">
        <v>157</v>
      </c>
      <c r="I51">
        <v>48</v>
      </c>
      <c r="J51">
        <v>2</v>
      </c>
      <c r="K51">
        <v>19.47</v>
      </c>
      <c r="L51" t="s">
        <v>38</v>
      </c>
    </row>
    <row r="52" spans="1:12">
      <c r="A52">
        <v>24</v>
      </c>
      <c r="B52" t="s">
        <v>170</v>
      </c>
      <c r="C52" t="s">
        <v>202</v>
      </c>
      <c r="D52">
        <v>30</v>
      </c>
      <c r="E52" t="str">
        <f>VLOOKUP(D52,$D$57:$E$61,2,1)</f>
        <v>30-34.9</v>
      </c>
      <c r="F52">
        <v>51</v>
      </c>
      <c r="G52" t="s">
        <v>31</v>
      </c>
      <c r="H52">
        <v>160</v>
      </c>
      <c r="I52">
        <v>50</v>
      </c>
      <c r="J52">
        <v>2</v>
      </c>
      <c r="K52">
        <v>19.53</v>
      </c>
      <c r="L52" t="s">
        <v>38</v>
      </c>
    </row>
    <row r="53" spans="1:12">
      <c r="A53">
        <v>25</v>
      </c>
      <c r="B53" t="s">
        <v>169</v>
      </c>
      <c r="C53" t="s">
        <v>202</v>
      </c>
      <c r="D53">
        <v>28</v>
      </c>
      <c r="E53" t="str">
        <f>VLOOKUP(D53,$D$57:$E$61,2,1)</f>
        <v>25-29.9</v>
      </c>
      <c r="F53">
        <v>71</v>
      </c>
      <c r="G53" t="s">
        <v>53</v>
      </c>
      <c r="H53">
        <v>168</v>
      </c>
      <c r="I53">
        <v>70</v>
      </c>
      <c r="J53">
        <v>1</v>
      </c>
      <c r="K53">
        <v>24.8</v>
      </c>
      <c r="L53" t="s">
        <v>38</v>
      </c>
    </row>
    <row r="54" spans="1:12">
      <c r="A54">
        <v>26</v>
      </c>
      <c r="B54" t="s">
        <v>168</v>
      </c>
      <c r="C54" t="s">
        <v>202</v>
      </c>
      <c r="D54">
        <v>35</v>
      </c>
      <c r="E54" t="str">
        <f>VLOOKUP(D54,$D$57:$E$61,2,1)</f>
        <v>35-39.9</v>
      </c>
      <c r="F54">
        <v>43</v>
      </c>
      <c r="G54" t="s">
        <v>53</v>
      </c>
      <c r="H54">
        <v>166</v>
      </c>
      <c r="I54">
        <v>69</v>
      </c>
      <c r="J54">
        <v>1</v>
      </c>
      <c r="K54">
        <v>25.04</v>
      </c>
      <c r="L54" t="s">
        <v>32</v>
      </c>
    </row>
    <row r="55" spans="1:12">
      <c r="A55">
        <v>27</v>
      </c>
      <c r="B55" t="s">
        <v>192</v>
      </c>
      <c r="C55" t="s">
        <v>202</v>
      </c>
      <c r="D55">
        <v>36</v>
      </c>
      <c r="E55" t="str">
        <f>VLOOKUP(D55,$D$57:$E$61,2,1)</f>
        <v>35-39.9</v>
      </c>
      <c r="F55">
        <v>49</v>
      </c>
      <c r="G55" t="s">
        <v>53</v>
      </c>
      <c r="H55">
        <v>171</v>
      </c>
      <c r="I55">
        <v>68</v>
      </c>
      <c r="J55">
        <v>1</v>
      </c>
      <c r="K55">
        <v>23.26</v>
      </c>
      <c r="L55" t="s">
        <v>38</v>
      </c>
    </row>
    <row r="57" spans="1:12">
      <c r="D57">
        <v>0</v>
      </c>
      <c r="E57" t="s">
        <v>232</v>
      </c>
    </row>
    <row r="58" spans="1:12">
      <c r="D58">
        <v>25</v>
      </c>
      <c r="E58" t="s">
        <v>233</v>
      </c>
    </row>
    <row r="59" spans="1:12">
      <c r="D59">
        <v>30</v>
      </c>
      <c r="E59" t="s">
        <v>234</v>
      </c>
    </row>
    <row r="60" spans="1:12">
      <c r="D60">
        <v>35</v>
      </c>
      <c r="E60" t="s">
        <v>235</v>
      </c>
    </row>
    <row r="61" spans="1:12">
      <c r="D61">
        <v>40</v>
      </c>
      <c r="E61" t="s">
        <v>236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DE070-45E5-4F1F-8F3C-19FB1661BC52}">
  <dimension ref="A1:I9"/>
  <sheetViews>
    <sheetView topLeftCell="D1" workbookViewId="0">
      <selection activeCell="E13" sqref="E13"/>
    </sheetView>
  </sheetViews>
  <sheetFormatPr defaultRowHeight="15.6"/>
  <cols>
    <col min="1" max="1" width="19.296875" style="45" bestFit="1" customWidth="1"/>
    <col min="2" max="2" width="10.69921875" style="2" bestFit="1" customWidth="1"/>
    <col min="3" max="3" width="11.69921875" style="2" bestFit="1" customWidth="1"/>
    <col min="4" max="4" width="19.59765625" style="2" bestFit="1" customWidth="1"/>
    <col min="7" max="7" width="19.296875" bestFit="1" customWidth="1"/>
    <col min="8" max="8" width="11" customWidth="1"/>
  </cols>
  <sheetData>
    <row r="1" spans="1:9">
      <c r="A1" s="55" t="s">
        <v>203</v>
      </c>
      <c r="B1" s="2" t="s">
        <v>206</v>
      </c>
      <c r="C1" s="2" t="s">
        <v>204</v>
      </c>
      <c r="D1" s="2" t="s">
        <v>205</v>
      </c>
      <c r="E1" s="55" t="s">
        <v>231</v>
      </c>
      <c r="G1" t="s">
        <v>203</v>
      </c>
      <c r="H1" t="s">
        <v>189</v>
      </c>
      <c r="I1" t="s">
        <v>231</v>
      </c>
    </row>
    <row r="2" spans="1:9">
      <c r="A2" s="45" t="s">
        <v>207</v>
      </c>
      <c r="B2" s="2" t="s">
        <v>210</v>
      </c>
      <c r="C2" s="2" t="s">
        <v>208</v>
      </c>
      <c r="D2" s="2" t="s">
        <v>209</v>
      </c>
      <c r="E2" s="55">
        <v>0.82399999999999995</v>
      </c>
      <c r="G2" t="s">
        <v>22</v>
      </c>
    </row>
    <row r="3" spans="1:9">
      <c r="A3" s="45" t="s">
        <v>211</v>
      </c>
      <c r="B3" s="2" t="s">
        <v>214</v>
      </c>
      <c r="C3" s="2" t="s">
        <v>212</v>
      </c>
      <c r="D3" s="2" t="s">
        <v>213</v>
      </c>
      <c r="E3" s="55">
        <v>0.82199999999999995</v>
      </c>
      <c r="G3" t="s">
        <v>215</v>
      </c>
      <c r="H3" t="s">
        <v>238</v>
      </c>
      <c r="I3" s="54">
        <v>0.21299999999999999</v>
      </c>
    </row>
    <row r="4" spans="1:9">
      <c r="A4" s="45" t="s">
        <v>22</v>
      </c>
      <c r="E4" s="55"/>
      <c r="G4" t="s">
        <v>219</v>
      </c>
      <c r="H4" t="s">
        <v>239</v>
      </c>
      <c r="I4" s="54"/>
    </row>
    <row r="5" spans="1:9">
      <c r="A5" s="45" t="s">
        <v>215</v>
      </c>
      <c r="B5" s="2" t="s">
        <v>218</v>
      </c>
      <c r="C5" s="2" t="s">
        <v>216</v>
      </c>
      <c r="D5" s="2" t="s">
        <v>217</v>
      </c>
      <c r="E5" s="54">
        <v>0.20200000000000001</v>
      </c>
      <c r="G5" t="s">
        <v>223</v>
      </c>
    </row>
    <row r="6" spans="1:9">
      <c r="A6" s="45" t="s">
        <v>219</v>
      </c>
      <c r="B6" s="2" t="s">
        <v>222</v>
      </c>
      <c r="C6" s="2" t="s">
        <v>220</v>
      </c>
      <c r="D6" s="2" t="s">
        <v>221</v>
      </c>
      <c r="E6" s="54"/>
      <c r="G6" t="s">
        <v>224</v>
      </c>
      <c r="H6" t="s">
        <v>240</v>
      </c>
      <c r="I6" s="56">
        <v>0.2</v>
      </c>
    </row>
    <row r="7" spans="1:9">
      <c r="A7" s="45" t="s">
        <v>223</v>
      </c>
      <c r="E7" s="55"/>
      <c r="G7" t="s">
        <v>227</v>
      </c>
      <c r="H7" t="s">
        <v>241</v>
      </c>
      <c r="I7" s="56"/>
    </row>
    <row r="8" spans="1:9">
      <c r="A8" s="45" t="s">
        <v>224</v>
      </c>
      <c r="B8" s="2" t="s">
        <v>226</v>
      </c>
      <c r="C8" s="2" t="s">
        <v>225</v>
      </c>
      <c r="D8" s="2" t="s">
        <v>218</v>
      </c>
      <c r="E8" s="54">
        <v>9.2999999999999999E-2</v>
      </c>
    </row>
    <row r="9" spans="1:9">
      <c r="A9" s="45" t="s">
        <v>227</v>
      </c>
      <c r="B9" s="2" t="s">
        <v>230</v>
      </c>
      <c r="C9" s="2" t="s">
        <v>228</v>
      </c>
      <c r="D9" s="2" t="s">
        <v>229</v>
      </c>
      <c r="E9" s="54"/>
    </row>
  </sheetData>
  <mergeCells count="4">
    <mergeCell ref="E5:E6"/>
    <mergeCell ref="E8:E9"/>
    <mergeCell ref="I3:I4"/>
    <mergeCell ref="I6:I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Complete data</vt:lpstr>
      <vt:lpstr>Sheet4</vt:lpstr>
      <vt:lpstr>Data Rekap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prema ananda</dc:creator>
  <cp:lastModifiedBy>Feeding Book</cp:lastModifiedBy>
  <dcterms:created xsi:type="dcterms:W3CDTF">2025-03-10T03:06:25Z</dcterms:created>
  <dcterms:modified xsi:type="dcterms:W3CDTF">2025-09-02T21:16:16Z</dcterms:modified>
</cp:coreProperties>
</file>